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fmich\OneDrive\Bureau\"/>
    </mc:Choice>
  </mc:AlternateContent>
  <xr:revisionPtr revIDLastSave="0" documentId="8_{6B7A9316-0C81-47F0-906B-76AE095B5A8C}" xr6:coauthVersionLast="47" xr6:coauthVersionMax="47" xr10:uidLastSave="{00000000-0000-0000-0000-000000000000}"/>
  <bookViews>
    <workbookView xWindow="-110" yWindow="-110" windowWidth="19420" windowHeight="10300" tabRatio="551" xr2:uid="{00000000-000D-0000-FFFF-FFFF00000000}"/>
  </bookViews>
  <sheets>
    <sheet name="Sheet1" sheetId="1" r:id="rId1"/>
  </sheets>
  <definedNames>
    <definedName name="_xlnm._FilterDatabase" localSheetId="0" hidden="1">Sheet1!$F$22:$J$218</definedName>
    <definedName name="_xlnm.Print_Area" localSheetId="0">Sheet1!$D$1:$J$227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5" i="1" l="1"/>
  <c r="M115" i="1"/>
  <c r="M55" i="1"/>
  <c r="L55" i="1"/>
  <c r="J55" i="1"/>
  <c r="M33" i="1"/>
  <c r="L33" i="1"/>
  <c r="J33" i="1"/>
  <c r="M162" i="1"/>
  <c r="L162" i="1"/>
  <c r="J162" i="1"/>
  <c r="M147" i="1"/>
  <c r="L147" i="1"/>
  <c r="J147" i="1"/>
  <c r="M118" i="1"/>
  <c r="L118" i="1"/>
  <c r="J118" i="1"/>
  <c r="M97" i="1"/>
  <c r="L97" i="1"/>
  <c r="J97" i="1"/>
  <c r="M98" i="1"/>
  <c r="L98" i="1"/>
  <c r="J98" i="1"/>
  <c r="M96" i="1"/>
  <c r="L96" i="1"/>
  <c r="J96" i="1"/>
  <c r="M31" i="1"/>
  <c r="L31" i="1"/>
  <c r="J31" i="1"/>
  <c r="M30" i="1"/>
  <c r="L30" i="1"/>
  <c r="J30" i="1"/>
  <c r="J216" i="1" l="1"/>
  <c r="H214" i="1"/>
  <c r="I214" i="1"/>
  <c r="M213" i="1" l="1"/>
  <c r="L213" i="1"/>
  <c r="J213" i="1"/>
  <c r="M134" i="1" l="1"/>
  <c r="L134" i="1"/>
  <c r="J134" i="1"/>
  <c r="M133" i="1"/>
  <c r="L133" i="1"/>
  <c r="J133" i="1"/>
  <c r="M124" i="1"/>
  <c r="L124" i="1"/>
  <c r="J124" i="1"/>
  <c r="J125" i="1"/>
  <c r="L125" i="1"/>
  <c r="M125" i="1"/>
  <c r="M80" i="1"/>
  <c r="L80" i="1"/>
  <c r="J80" i="1"/>
  <c r="M73" i="1"/>
  <c r="L73" i="1"/>
  <c r="J73" i="1"/>
  <c r="M62" i="1"/>
  <c r="L62" i="1"/>
  <c r="J62" i="1"/>
  <c r="M51" i="1" l="1"/>
  <c r="L51" i="1"/>
  <c r="J51" i="1"/>
  <c r="M35" i="1" l="1"/>
  <c r="L35" i="1"/>
  <c r="J35" i="1"/>
  <c r="J215" i="1"/>
  <c r="M212" i="1"/>
  <c r="L212" i="1"/>
  <c r="J212" i="1"/>
  <c r="M102" i="1" l="1"/>
  <c r="L102" i="1"/>
  <c r="J102" i="1"/>
  <c r="M193" i="1" l="1"/>
  <c r="L193" i="1"/>
  <c r="J193" i="1"/>
  <c r="M210" i="1"/>
  <c r="L210" i="1"/>
  <c r="J210" i="1"/>
  <c r="L24" i="1"/>
  <c r="M24" i="1"/>
  <c r="L25" i="1"/>
  <c r="M25" i="1"/>
  <c r="L26" i="1"/>
  <c r="M26" i="1"/>
  <c r="L27" i="1"/>
  <c r="M27" i="1"/>
  <c r="L28" i="1"/>
  <c r="M28" i="1"/>
  <c r="L29" i="1"/>
  <c r="M29" i="1"/>
  <c r="L32" i="1"/>
  <c r="M32" i="1"/>
  <c r="L34" i="1"/>
  <c r="M34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2" i="1"/>
  <c r="M52" i="1"/>
  <c r="L54" i="1"/>
  <c r="M54" i="1"/>
  <c r="L56" i="1"/>
  <c r="M56" i="1"/>
  <c r="L57" i="1"/>
  <c r="M57" i="1"/>
  <c r="L58" i="1"/>
  <c r="M58" i="1"/>
  <c r="L59" i="1"/>
  <c r="M59" i="1"/>
  <c r="L60" i="1"/>
  <c r="M60" i="1"/>
  <c r="L61" i="1"/>
  <c r="M61" i="1"/>
  <c r="L65" i="1"/>
  <c r="M65" i="1"/>
  <c r="L63" i="1"/>
  <c r="M63" i="1"/>
  <c r="L64" i="1"/>
  <c r="M64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4" i="1"/>
  <c r="M74" i="1"/>
  <c r="L75" i="1"/>
  <c r="M75" i="1"/>
  <c r="L76" i="1"/>
  <c r="M76" i="1"/>
  <c r="L77" i="1"/>
  <c r="M77" i="1"/>
  <c r="L78" i="1"/>
  <c r="M78" i="1"/>
  <c r="L79" i="1"/>
  <c r="M79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90" i="1"/>
  <c r="M90" i="1"/>
  <c r="L91" i="1"/>
  <c r="M91" i="1"/>
  <c r="L92" i="1"/>
  <c r="M92" i="1"/>
  <c r="L93" i="1"/>
  <c r="M93" i="1"/>
  <c r="L94" i="1"/>
  <c r="M94" i="1"/>
  <c r="L95" i="1"/>
  <c r="M95" i="1"/>
  <c r="L99" i="1"/>
  <c r="M99" i="1"/>
  <c r="L100" i="1"/>
  <c r="M100" i="1"/>
  <c r="L101" i="1"/>
  <c r="M101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6" i="1"/>
  <c r="M116" i="1"/>
  <c r="L117" i="1"/>
  <c r="M117" i="1"/>
  <c r="L120" i="1"/>
  <c r="M120" i="1"/>
  <c r="L121" i="1"/>
  <c r="M121" i="1"/>
  <c r="L122" i="1"/>
  <c r="M122" i="1"/>
  <c r="L123" i="1"/>
  <c r="M123" i="1"/>
  <c r="L119" i="1"/>
  <c r="M119" i="1"/>
  <c r="L127" i="1"/>
  <c r="M127" i="1"/>
  <c r="L128" i="1"/>
  <c r="M128" i="1"/>
  <c r="L126" i="1"/>
  <c r="M126" i="1"/>
  <c r="L129" i="1"/>
  <c r="M129" i="1"/>
  <c r="L130" i="1"/>
  <c r="M130" i="1"/>
  <c r="L131" i="1"/>
  <c r="M131" i="1"/>
  <c r="L132" i="1"/>
  <c r="M132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9" i="1"/>
  <c r="M159" i="1"/>
  <c r="L160" i="1"/>
  <c r="M160" i="1"/>
  <c r="L161" i="1"/>
  <c r="M161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6" i="1"/>
  <c r="M176" i="1"/>
  <c r="L177" i="1"/>
  <c r="M177" i="1"/>
  <c r="L178" i="1"/>
  <c r="M178" i="1"/>
  <c r="L180" i="1"/>
  <c r="M180" i="1"/>
  <c r="L179" i="1"/>
  <c r="M179" i="1"/>
  <c r="L181" i="1"/>
  <c r="M181" i="1"/>
  <c r="L182" i="1"/>
  <c r="M182" i="1"/>
  <c r="L184" i="1"/>
  <c r="M184" i="1"/>
  <c r="L183" i="1"/>
  <c r="M183" i="1"/>
  <c r="L185" i="1"/>
  <c r="M185" i="1"/>
  <c r="L186" i="1"/>
  <c r="M186" i="1"/>
  <c r="L187" i="1"/>
  <c r="M187" i="1"/>
  <c r="L189" i="1"/>
  <c r="M189" i="1"/>
  <c r="L190" i="1"/>
  <c r="M190" i="1"/>
  <c r="L191" i="1"/>
  <c r="M191" i="1"/>
  <c r="L192" i="1"/>
  <c r="M192" i="1"/>
  <c r="L194" i="1"/>
  <c r="M194" i="1"/>
  <c r="L195" i="1"/>
  <c r="M195" i="1"/>
  <c r="L196" i="1"/>
  <c r="M196" i="1"/>
  <c r="L197" i="1"/>
  <c r="M197" i="1"/>
  <c r="L198" i="1"/>
  <c r="M198" i="1"/>
  <c r="L200" i="1"/>
  <c r="M200" i="1"/>
  <c r="L201" i="1"/>
  <c r="M201" i="1"/>
  <c r="L202" i="1"/>
  <c r="M202" i="1"/>
  <c r="L203" i="1"/>
  <c r="M203" i="1"/>
  <c r="L204" i="1"/>
  <c r="M204" i="1"/>
  <c r="L205" i="1"/>
  <c r="M205" i="1"/>
  <c r="L206" i="1"/>
  <c r="M206" i="1"/>
  <c r="L209" i="1"/>
  <c r="M209" i="1"/>
  <c r="L208" i="1"/>
  <c r="M208" i="1"/>
  <c r="J24" i="1"/>
  <c r="J25" i="1"/>
  <c r="J26" i="1"/>
  <c r="J28" i="1"/>
  <c r="J29" i="1"/>
  <c r="J32" i="1"/>
  <c r="J34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6" i="1"/>
  <c r="J57" i="1"/>
  <c r="J58" i="1"/>
  <c r="J59" i="1"/>
  <c r="J60" i="1"/>
  <c r="J61" i="1"/>
  <c r="J65" i="1"/>
  <c r="J63" i="1"/>
  <c r="J64" i="1"/>
  <c r="J66" i="1"/>
  <c r="J67" i="1"/>
  <c r="J68" i="1"/>
  <c r="J69" i="1"/>
  <c r="J70" i="1"/>
  <c r="J72" i="1"/>
  <c r="J74" i="1"/>
  <c r="J75" i="1"/>
  <c r="J76" i="1"/>
  <c r="J77" i="1"/>
  <c r="J78" i="1"/>
  <c r="J79" i="1"/>
  <c r="J81" i="1"/>
  <c r="J82" i="1"/>
  <c r="J83" i="1"/>
  <c r="J84" i="1"/>
  <c r="J85" i="1"/>
  <c r="J86" i="1"/>
  <c r="J87" i="1"/>
  <c r="J88" i="1"/>
  <c r="J91" i="1"/>
  <c r="J92" i="1"/>
  <c r="J94" i="1"/>
  <c r="J99" i="1"/>
  <c r="J100" i="1"/>
  <c r="J103" i="1"/>
  <c r="J104" i="1"/>
  <c r="J105" i="1"/>
  <c r="J106" i="1"/>
  <c r="J107" i="1"/>
  <c r="J108" i="1"/>
  <c r="J109" i="1"/>
  <c r="J110" i="1"/>
  <c r="J111" i="1"/>
  <c r="J112" i="1"/>
  <c r="J113" i="1"/>
  <c r="J116" i="1"/>
  <c r="J117" i="1"/>
  <c r="J120" i="1"/>
  <c r="J121" i="1"/>
  <c r="J122" i="1"/>
  <c r="J119" i="1"/>
  <c r="J127" i="1"/>
  <c r="J128" i="1"/>
  <c r="J126" i="1"/>
  <c r="J129" i="1"/>
  <c r="J130" i="1"/>
  <c r="J131" i="1"/>
  <c r="J132" i="1"/>
  <c r="J137" i="1"/>
  <c r="J138" i="1"/>
  <c r="J139" i="1"/>
  <c r="J140" i="1"/>
  <c r="J141" i="1"/>
  <c r="J142" i="1"/>
  <c r="J143" i="1"/>
  <c r="J93" i="1"/>
  <c r="J145" i="1"/>
  <c r="J146" i="1"/>
  <c r="J148" i="1"/>
  <c r="J149" i="1"/>
  <c r="J150" i="1"/>
  <c r="J101" i="1"/>
  <c r="J151" i="1"/>
  <c r="J152" i="1"/>
  <c r="J153" i="1"/>
  <c r="J154" i="1"/>
  <c r="J155" i="1"/>
  <c r="J156" i="1"/>
  <c r="J157" i="1"/>
  <c r="J160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6" i="1"/>
  <c r="J177" i="1"/>
  <c r="J178" i="1"/>
  <c r="J180" i="1"/>
  <c r="J179" i="1"/>
  <c r="J181" i="1"/>
  <c r="J182" i="1"/>
  <c r="J184" i="1"/>
  <c r="J183" i="1"/>
  <c r="J185" i="1"/>
  <c r="J186" i="1"/>
  <c r="J187" i="1"/>
  <c r="J189" i="1"/>
  <c r="J190" i="1"/>
  <c r="J191" i="1"/>
  <c r="J192" i="1"/>
  <c r="J194" i="1"/>
  <c r="J195" i="1"/>
  <c r="J196" i="1"/>
  <c r="J197" i="1"/>
  <c r="J198" i="1"/>
  <c r="J200" i="1"/>
  <c r="J201" i="1"/>
  <c r="J202" i="1"/>
  <c r="J203" i="1"/>
  <c r="J204" i="1"/>
  <c r="J205" i="1"/>
  <c r="J206" i="1"/>
  <c r="J209" i="1"/>
  <c r="J208" i="1"/>
  <c r="M214" i="1" l="1"/>
  <c r="L214" i="1"/>
  <c r="J217" i="1"/>
  <c r="J218" i="1" l="1"/>
</calcChain>
</file>

<file path=xl/sharedStrings.xml><?xml version="1.0" encoding="utf-8"?>
<sst xmlns="http://schemas.openxmlformats.org/spreadsheetml/2006/main" count="517" uniqueCount="381">
  <si>
    <t>Nombre de cartons</t>
  </si>
  <si>
    <t>TOTAL TTC</t>
  </si>
  <si>
    <t>Prix TTC</t>
  </si>
  <si>
    <t>Prix total TTC</t>
  </si>
  <si>
    <t>Livraison express</t>
  </si>
  <si>
    <t>Veuillez renseigner votre choix en inscrivant oui ou non dans la case correspondante</t>
  </si>
  <si>
    <t>OFFRE VALABLE JUSQU'À EPUISEMENT DES STOCKS - L'abus d'alcool est dangereux pour la santé, à consommer avec modération</t>
  </si>
  <si>
    <t>Port *</t>
  </si>
  <si>
    <t>Supplément **</t>
  </si>
  <si>
    <t xml:space="preserve">Montant Économisé :   </t>
  </si>
  <si>
    <t xml:space="preserve"> </t>
  </si>
  <si>
    <t>CODE V+V</t>
  </si>
  <si>
    <r>
      <t xml:space="preserve">* Frais de Port : 1-12 blles à 16 euros TTC, 13-24 blles à 20 euros TTC, 25-35 blles à 25 euros TTC
Livraison Offerte en France Métropolitaine dès 36 bouteilles commandées (hors livraison express). 
** Si vous souhaitez une livraison express, il faut acquitter un surcoût d'1€ TTC par bouteille.
</t>
    </r>
    <r>
      <rPr>
        <b/>
        <i/>
        <sz val="11"/>
        <color indexed="63"/>
        <rFont val="Calibri"/>
        <family val="2"/>
      </rPr>
      <t>Si vous souhaitez une prestation spéciale pour votre livraison (en cave, à l’étage, en sous-sol, en main propre ou rdv à heure fixe), veuillez nous contacter pour un devis sur mesure.</t>
    </r>
  </si>
  <si>
    <t>TOUR DU MONDE DES VINS</t>
  </si>
  <si>
    <t>Qté/
carton</t>
  </si>
  <si>
    <t>OUI</t>
  </si>
  <si>
    <t>NON</t>
  </si>
  <si>
    <t>AMOUR19BACHEL</t>
  </si>
  <si>
    <t>LAFBLANC19</t>
  </si>
  <si>
    <t>GPL16</t>
  </si>
  <si>
    <t>CHABLISVV20CN</t>
  </si>
  <si>
    <t>PULM18MARS</t>
  </si>
  <si>
    <t>FIXIN18AEG</t>
  </si>
  <si>
    <t>MEURS19COCHE</t>
  </si>
  <si>
    <t>POUILLYLEO20PAB</t>
  </si>
  <si>
    <t>SAUMURB20YVONNE</t>
  </si>
  <si>
    <t>SAUMUR19CLOSIER</t>
  </si>
  <si>
    <t>EQUINOXER21</t>
  </si>
  <si>
    <t>SORCIERES21</t>
  </si>
  <si>
    <t>TDLAL19SER</t>
  </si>
  <si>
    <t>BUENAVPS18</t>
  </si>
  <si>
    <t>DIAMANDES15</t>
  </si>
  <si>
    <t>CLOSQUINETBEANC</t>
  </si>
  <si>
    <t>LAFITTE34</t>
  </si>
  <si>
    <t>PAYELLE</t>
  </si>
  <si>
    <t>JACQUARTSIGNCT1</t>
  </si>
  <si>
    <t>LEFEVRECR</t>
  </si>
  <si>
    <t>DEVAUXB</t>
  </si>
  <si>
    <t>TAITTINGERCP</t>
  </si>
  <si>
    <t>LECLERCBRES</t>
  </si>
  <si>
    <t>ROEDERER242LUXE</t>
  </si>
  <si>
    <t>BOLLSPE</t>
  </si>
  <si>
    <t>HEIDBDB</t>
  </si>
  <si>
    <t>GLO17</t>
  </si>
  <si>
    <t>VENTB21MAR</t>
  </si>
  <si>
    <t>BDVMONT20</t>
  </si>
  <si>
    <t>Bordeaux BLANCS</t>
  </si>
  <si>
    <t>Bordeaux ROUGES</t>
  </si>
  <si>
    <r>
      <t xml:space="preserve">Prix Public </t>
    </r>
    <r>
      <rPr>
        <b/>
        <sz val="12"/>
        <color theme="0"/>
        <rFont val="Cambria"/>
        <family val="1"/>
        <scheme val="major"/>
      </rPr>
      <t>Constaté</t>
    </r>
  </si>
  <si>
    <t>BORDEAUX</t>
  </si>
  <si>
    <t>Coup de Cœur</t>
  </si>
  <si>
    <t>AUB1CLC17P</t>
  </si>
  <si>
    <t>SPIRITUEUX</t>
  </si>
  <si>
    <t>Pour toute question relative au suivi de votre livraison, contactez Valérie au 05.56.95.70.95</t>
  </si>
  <si>
    <r>
      <rPr>
        <b/>
        <sz val="17"/>
        <rFont val="Calibri"/>
        <family val="2"/>
        <scheme val="minor"/>
      </rPr>
      <t>CALIFORNIE</t>
    </r>
    <r>
      <rPr>
        <sz val="17"/>
        <rFont val="Calibri"/>
        <family val="2"/>
        <scheme val="minor"/>
      </rPr>
      <t xml:space="preserve"> - Buena Vista Petite Syrah "Legendary Badge" 2018</t>
    </r>
  </si>
  <si>
    <r>
      <rPr>
        <b/>
        <sz val="17"/>
        <rFont val="Calibri"/>
        <family val="2"/>
      </rPr>
      <t>BOUZERON Blanc</t>
    </r>
    <r>
      <rPr>
        <sz val="17"/>
        <rFont val="Calibri"/>
        <family val="2"/>
      </rPr>
      <t xml:space="preserve"> "Les Bouchines" Château de Chamilly 2019</t>
    </r>
  </si>
  <si>
    <r>
      <t xml:space="preserve">ARBOIS </t>
    </r>
    <r>
      <rPr>
        <sz val="17"/>
        <rFont val="Calibri"/>
        <family val="2"/>
      </rPr>
      <t>GRANDES PARCELLES "Vignes de Sorbief" Pinot Noir Domaine Maire &amp; Fils 2018</t>
    </r>
  </si>
  <si>
    <t>Bourgogne BLANCS</t>
  </si>
  <si>
    <t>Bourgogne ROUGES</t>
  </si>
  <si>
    <r>
      <t>SAINT AUBIN 1er CRU</t>
    </r>
    <r>
      <rPr>
        <sz val="17"/>
        <rFont val="Calibri"/>
        <family val="2"/>
      </rPr>
      <t xml:space="preserve"> "Le Charmois" Au Pied du Mont Chauve - Famille Picard 2017</t>
    </r>
  </si>
  <si>
    <r>
      <rPr>
        <b/>
        <sz val="17"/>
        <rFont val="Calibri"/>
        <family val="2"/>
      </rPr>
      <t xml:space="preserve">FIXIN </t>
    </r>
    <r>
      <rPr>
        <sz val="17"/>
        <rFont val="Calibri"/>
        <family val="2"/>
      </rPr>
      <t>Domain</t>
    </r>
    <r>
      <rPr>
        <sz val="17"/>
        <color theme="1"/>
        <rFont val="Calibri"/>
        <family val="2"/>
      </rPr>
      <t>e Aegerter 2018</t>
    </r>
  </si>
  <si>
    <t>Rhône ROUGES</t>
  </si>
  <si>
    <t>BOURGOGNE</t>
  </si>
  <si>
    <t>RHÔNE</t>
  </si>
  <si>
    <r>
      <rPr>
        <sz val="17"/>
        <rFont val="Calibri"/>
        <family val="2"/>
      </rPr>
      <t xml:space="preserve">Champagne </t>
    </r>
    <r>
      <rPr>
        <b/>
        <sz val="17"/>
        <color rgb="FFC00000"/>
        <rFont val="Calibri"/>
        <family val="2"/>
      </rPr>
      <t>CLOSQUINET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Brut</t>
    </r>
  </si>
  <si>
    <r>
      <rPr>
        <sz val="17"/>
        <rFont val="Calibri"/>
        <family val="2"/>
      </rPr>
      <t>Champagne</t>
    </r>
    <r>
      <rPr>
        <b/>
        <sz val="17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>PAYELLE</t>
    </r>
    <r>
      <rPr>
        <b/>
        <sz val="17"/>
        <rFont val="Calibri"/>
        <family val="2"/>
      </rPr>
      <t xml:space="preserve"> PÈRE &amp; FILS </t>
    </r>
    <r>
      <rPr>
        <sz val="17"/>
        <rFont val="Calibri"/>
        <family val="2"/>
      </rPr>
      <t>Grand Cru Blanc de blancs</t>
    </r>
  </si>
  <si>
    <r>
      <rPr>
        <sz val="17"/>
        <rFont val="Calibri"/>
        <family val="2"/>
      </rPr>
      <t>Champagne</t>
    </r>
    <r>
      <rPr>
        <b/>
        <sz val="17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>DEVAUX</t>
    </r>
    <r>
      <rPr>
        <b/>
        <sz val="17"/>
        <rFont val="Calibri"/>
        <family val="2"/>
      </rPr>
      <t xml:space="preserve"> "Cuvée D" </t>
    </r>
    <r>
      <rPr>
        <sz val="17"/>
        <rFont val="Calibri"/>
        <family val="2"/>
      </rPr>
      <t xml:space="preserve">Brut </t>
    </r>
  </si>
  <si>
    <r>
      <rPr>
        <sz val="17"/>
        <rFont val="Calibri"/>
        <family val="2"/>
      </rPr>
      <t xml:space="preserve">Champagne </t>
    </r>
    <r>
      <rPr>
        <b/>
        <sz val="17"/>
        <color rgb="FFC00000"/>
        <rFont val="Calibri"/>
        <family val="2"/>
      </rPr>
      <t>BOLLINGER</t>
    </r>
    <r>
      <rPr>
        <b/>
        <sz val="17"/>
        <rFont val="Calibri"/>
        <family val="2"/>
      </rPr>
      <t xml:space="preserve"> Spécial Cuvée, </t>
    </r>
    <r>
      <rPr>
        <sz val="17"/>
        <rFont val="Calibri"/>
        <family val="2"/>
      </rPr>
      <t>Brut</t>
    </r>
  </si>
  <si>
    <r>
      <rPr>
        <sz val="17"/>
        <rFont val="Calibri"/>
        <family val="2"/>
      </rPr>
      <t xml:space="preserve">Whisky Japonais </t>
    </r>
    <r>
      <rPr>
        <b/>
        <sz val="17"/>
        <color rgb="FFC00000"/>
        <rFont val="Calibri"/>
        <family val="2"/>
      </rPr>
      <t>NIKKA Coffey Grain</t>
    </r>
    <r>
      <rPr>
        <sz val="17"/>
        <rFont val="Calibri"/>
        <family val="2"/>
      </rPr>
      <t>,</t>
    </r>
    <r>
      <rPr>
        <sz val="14"/>
        <rFont val="Calibri"/>
        <family val="2"/>
      </rPr>
      <t xml:space="preserve"> 70cl en étui</t>
    </r>
  </si>
  <si>
    <r>
      <rPr>
        <sz val="17"/>
        <rFont val="Calibri"/>
        <family val="2"/>
      </rPr>
      <t xml:space="preserve">Scotch Whisky Single Malt, </t>
    </r>
    <r>
      <rPr>
        <b/>
        <sz val="17"/>
        <color rgb="FFC00000"/>
        <rFont val="Calibri"/>
        <family val="2"/>
      </rPr>
      <t>ARDBEG An Oa</t>
    </r>
    <r>
      <rPr>
        <b/>
        <sz val="17"/>
        <rFont val="Calibri"/>
        <family val="2"/>
      </rPr>
      <t xml:space="preserve"> </t>
    </r>
    <r>
      <rPr>
        <sz val="14"/>
        <rFont val="Calibri"/>
        <family val="2"/>
      </rPr>
      <t>- 70cl, en étui</t>
    </r>
  </si>
  <si>
    <r>
      <rPr>
        <b/>
        <sz val="17"/>
        <color rgb="FFC00000"/>
        <rFont val="Calibri"/>
        <family val="2"/>
      </rPr>
      <t>ROKU GIN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 xml:space="preserve">- Distilled Gin - Japon </t>
    </r>
    <r>
      <rPr>
        <sz val="14"/>
        <rFont val="Calibri"/>
        <family val="2"/>
      </rPr>
      <t>- 70cl</t>
    </r>
  </si>
  <si>
    <r>
      <rPr>
        <b/>
        <sz val="17"/>
        <color rgb="FFC00000"/>
        <rFont val="Calibri"/>
        <family val="2"/>
      </rPr>
      <t>Porto Tawny 10 ans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d'âge Quinta do Infando</t>
    </r>
    <r>
      <rPr>
        <sz val="14"/>
        <rFont val="Calibri"/>
        <family val="2"/>
      </rPr>
      <t>, 70cl en étui</t>
    </r>
  </si>
  <si>
    <r>
      <t>Vieux Rhum</t>
    </r>
    <r>
      <rPr>
        <b/>
        <sz val="17"/>
        <color theme="1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>DIPLOMATICO</t>
    </r>
    <r>
      <rPr>
        <sz val="17"/>
        <color theme="1"/>
        <rFont val="Calibri"/>
        <family val="2"/>
      </rPr>
      <t xml:space="preserve"> Reserva Exclusiva 12 ans d'âge,</t>
    </r>
    <r>
      <rPr>
        <sz val="14"/>
        <color theme="1"/>
        <rFont val="Calibri"/>
        <family val="2"/>
      </rPr>
      <t xml:space="preserve"> Origine Venezuela, 70cl en étui</t>
    </r>
  </si>
  <si>
    <r>
      <rPr>
        <sz val="17"/>
        <rFont val="Calibri"/>
        <family val="2"/>
      </rPr>
      <t>Whisky Japonais</t>
    </r>
    <r>
      <rPr>
        <b/>
        <sz val="17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>THE CHITA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Single Grain,</t>
    </r>
    <r>
      <rPr>
        <sz val="14"/>
        <rFont val="Calibri"/>
        <family val="2"/>
      </rPr>
      <t xml:space="preserve"> 70cl en étui</t>
    </r>
  </si>
  <si>
    <r>
      <rPr>
        <sz val="17"/>
        <rFont val="Calibri"/>
        <family val="2"/>
      </rPr>
      <t xml:space="preserve">Scotch Whisky Single Malt </t>
    </r>
    <r>
      <rPr>
        <b/>
        <sz val="17"/>
        <color rgb="FFC00000"/>
        <rFont val="Calibri"/>
        <family val="2"/>
      </rPr>
      <t>GLENMORANGIE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 xml:space="preserve">"The </t>
    </r>
    <r>
      <rPr>
        <b/>
        <sz val="17"/>
        <color rgb="FFC00000"/>
        <rFont val="Calibri"/>
        <family val="2"/>
      </rPr>
      <t>NECTAR d'OR</t>
    </r>
    <r>
      <rPr>
        <sz val="17"/>
        <rFont val="Calibri"/>
        <family val="2"/>
      </rPr>
      <t>"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Sauternes Extra Matured</t>
    </r>
    <r>
      <rPr>
        <sz val="14"/>
        <rFont val="Calibri"/>
        <family val="2"/>
      </rPr>
      <t>, 70cl en étui</t>
    </r>
  </si>
  <si>
    <t>CHAMPAGNES &amp; PETILLANTS</t>
  </si>
  <si>
    <r>
      <rPr>
        <b/>
        <sz val="17"/>
        <rFont val="Calibri"/>
        <family val="2"/>
      </rPr>
      <t xml:space="preserve">CÔTEAUX D'AIX EN PROVENCE </t>
    </r>
    <r>
      <rPr>
        <sz val="17"/>
        <rFont val="Calibri"/>
        <family val="2"/>
      </rPr>
      <t xml:space="preserve">La Bargemone 2021 - </t>
    </r>
    <r>
      <rPr>
        <b/>
        <sz val="14"/>
        <color rgb="FF00B050"/>
        <rFont val="Calibri"/>
        <family val="2"/>
      </rPr>
      <t>BIO</t>
    </r>
  </si>
  <si>
    <r>
      <rPr>
        <b/>
        <sz val="17"/>
        <color theme="1"/>
        <rFont val="Calibri"/>
        <family val="2"/>
      </rPr>
      <t xml:space="preserve">POUILLY-VINZELLES </t>
    </r>
    <r>
      <rPr>
        <sz val="17"/>
        <color theme="1"/>
        <rFont val="Calibri"/>
        <family val="2"/>
      </rPr>
      <t>Vieilles Vignes Domaine Seguin-Manuel 2020 -</t>
    </r>
    <r>
      <rPr>
        <sz val="17"/>
        <color rgb="FFFF0000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Nature</t>
    </r>
  </si>
  <si>
    <t>Les FORMATS MAGNUM 150 cl</t>
  </si>
  <si>
    <t>Vins ROUGES</t>
  </si>
  <si>
    <t>Vins BLANCS</t>
  </si>
  <si>
    <r>
      <rPr>
        <b/>
        <sz val="17"/>
        <color rgb="FFC00000"/>
        <rFont val="Calibri"/>
        <family val="2"/>
      </rPr>
      <t>SEEDLIP GARDEN</t>
    </r>
    <r>
      <rPr>
        <b/>
        <sz val="17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>108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- Spiritueux distillé</t>
    </r>
    <r>
      <rPr>
        <b/>
        <sz val="17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 xml:space="preserve">SANS ALCOOL, </t>
    </r>
    <r>
      <rPr>
        <b/>
        <sz val="17"/>
        <rFont val="Calibri"/>
        <family val="2"/>
      </rPr>
      <t xml:space="preserve"> </t>
    </r>
    <r>
      <rPr>
        <sz val="14"/>
        <rFont val="Calibri"/>
        <family val="2"/>
      </rPr>
      <t>70cl</t>
    </r>
  </si>
  <si>
    <r>
      <rPr>
        <b/>
        <sz val="17"/>
        <rFont val="Calibri"/>
        <family val="2"/>
      </rPr>
      <t xml:space="preserve">ITALIE - </t>
    </r>
    <r>
      <rPr>
        <b/>
        <sz val="17"/>
        <color rgb="FFC00000"/>
        <rFont val="Calibri"/>
        <family val="2"/>
      </rPr>
      <t>PROSECCO SUPERIORE</t>
    </r>
    <r>
      <rPr>
        <sz val="17"/>
        <rFont val="Calibri"/>
        <family val="2"/>
      </rPr>
      <t xml:space="preserve"> DOCG Spumante </t>
    </r>
    <r>
      <rPr>
        <sz val="17"/>
        <color theme="1"/>
        <rFont val="Calibri"/>
        <family val="2"/>
      </rPr>
      <t>Brut ANDREOLA DIRUPO Brut</t>
    </r>
  </si>
  <si>
    <r>
      <t xml:space="preserve">MOULIN A VENT </t>
    </r>
    <r>
      <rPr>
        <sz val="17"/>
        <rFont val="Calibri"/>
        <family val="2"/>
      </rPr>
      <t>Domaine de La Roche Noire - Patrick Balvay 2019</t>
    </r>
  </si>
  <si>
    <t>Best-Seller</t>
  </si>
  <si>
    <t>Exclusivité</t>
  </si>
  <si>
    <r>
      <rPr>
        <b/>
        <sz val="17"/>
        <rFont val="Calibri"/>
        <family val="2"/>
      </rPr>
      <t>BEAUMES DE VENISE</t>
    </r>
    <r>
      <rPr>
        <sz val="17"/>
        <rFont val="Calibri"/>
        <family val="2"/>
      </rPr>
      <t xml:space="preserve"> Domaine du GRAND MONTMIRAIL 2020</t>
    </r>
  </si>
  <si>
    <r>
      <rPr>
        <b/>
        <sz val="17"/>
        <rFont val="Calibri"/>
        <family val="2"/>
      </rPr>
      <t>SAUMUR Blanc</t>
    </r>
    <r>
      <rPr>
        <sz val="17"/>
        <rFont val="Calibri"/>
        <family val="2"/>
      </rPr>
      <t xml:space="preserve"> Château YVONNE 2020</t>
    </r>
    <r>
      <rPr>
        <b/>
        <sz val="17"/>
        <rFont val="Calibri"/>
        <family val="2"/>
      </rPr>
      <t xml:space="preserve"> - </t>
    </r>
    <r>
      <rPr>
        <b/>
        <sz val="14"/>
        <color rgb="FF00B050"/>
        <rFont val="Calibri"/>
        <family val="2"/>
      </rPr>
      <t>BIO</t>
    </r>
    <r>
      <rPr>
        <b/>
        <sz val="17"/>
        <rFont val="Calibri"/>
        <family val="2"/>
      </rPr>
      <t xml:space="preserve"> -</t>
    </r>
    <r>
      <rPr>
        <b/>
        <sz val="12"/>
        <rFont val="Calibri"/>
        <family val="2"/>
      </rPr>
      <t xml:space="preserve"> </t>
    </r>
    <r>
      <rPr>
        <i/>
        <sz val="10"/>
        <rFont val="Calibri"/>
        <family val="2"/>
      </rPr>
      <t>2* RVF</t>
    </r>
  </si>
  <si>
    <r>
      <rPr>
        <b/>
        <sz val="17"/>
        <rFont val="Calibri"/>
        <family val="2"/>
        <scheme val="minor"/>
      </rPr>
      <t>ARGENTINE</t>
    </r>
    <r>
      <rPr>
        <sz val="17"/>
        <rFont val="Calibri"/>
        <family val="2"/>
        <scheme val="minor"/>
      </rPr>
      <t xml:space="preserve"> - Mendoza Valle de Uco Malbec rouge Bodega DiamAndes 2015</t>
    </r>
  </si>
  <si>
    <r>
      <rPr>
        <b/>
        <sz val="17"/>
        <rFont val="Calibri"/>
        <family val="2"/>
        <scheme val="minor"/>
      </rPr>
      <t>ITALIE</t>
    </r>
    <r>
      <rPr>
        <sz val="17"/>
        <rFont val="Calibri"/>
        <family val="2"/>
        <scheme val="minor"/>
      </rPr>
      <t xml:space="preserve"> - DOC VALPOLICELLA Superiore Gran Lombardo Bonfanti 2019</t>
    </r>
  </si>
  <si>
    <r>
      <rPr>
        <b/>
        <sz val="17"/>
        <rFont val="Calibri"/>
        <family val="2"/>
        <scheme val="minor"/>
      </rPr>
      <t>ITALIE</t>
    </r>
    <r>
      <rPr>
        <sz val="17"/>
        <rFont val="Calibri"/>
        <family val="2"/>
        <scheme val="minor"/>
      </rPr>
      <t xml:space="preserve"> - BRUNELLO di MONTALCINO DOCG Tenuta Innocenti 2015</t>
    </r>
  </si>
  <si>
    <t>Les CAISSES CADEAUX</t>
  </si>
  <si>
    <r>
      <t xml:space="preserve">
</t>
    </r>
    <r>
      <rPr>
        <b/>
        <sz val="12"/>
        <color rgb="FF333333"/>
        <rFont val="Cambria"/>
        <family val="1"/>
      </rPr>
      <t xml:space="preserve">VINS </t>
    </r>
    <r>
      <rPr>
        <b/>
        <sz val="12"/>
        <color rgb="FFC00000"/>
        <rFont val="Cambria"/>
        <family val="1"/>
      </rPr>
      <t>+</t>
    </r>
    <r>
      <rPr>
        <b/>
        <sz val="12"/>
        <color rgb="FF333333"/>
        <rFont val="Cambria"/>
        <family val="1"/>
      </rPr>
      <t xml:space="preserve"> VINS</t>
    </r>
    <r>
      <rPr>
        <sz val="12"/>
        <color indexed="63"/>
        <rFont val="Cambria"/>
        <family val="1"/>
      </rPr>
      <t xml:space="preserve"> est</t>
    </r>
    <r>
      <rPr>
        <b/>
        <sz val="12"/>
        <color indexed="63"/>
        <rFont val="Cambria"/>
        <family val="1"/>
      </rPr>
      <t xml:space="preserve"> une société de négoce</t>
    </r>
    <r>
      <rPr>
        <sz val="12"/>
        <color indexed="63"/>
        <rFont val="Cambria"/>
        <family val="1"/>
      </rPr>
      <t xml:space="preserve"> basée à Bordeaux, qui est</t>
    </r>
    <r>
      <rPr>
        <b/>
        <sz val="12"/>
        <color indexed="63"/>
        <rFont val="Cambria"/>
        <family val="1"/>
      </rPr>
      <t xml:space="preserve"> Numéro 1 en France</t>
    </r>
    <r>
      <rPr>
        <sz val="12"/>
        <color indexed="63"/>
        <rFont val="Cambria"/>
        <family val="1"/>
      </rPr>
      <t xml:space="preserve"> dans la vente de Vins et de Champagnes aux salariés des entreprises et aux CSE avec plus de 10 000 Comités d'Entreprises clients.</t>
    </r>
    <r>
      <rPr>
        <b/>
        <sz val="12"/>
        <color rgb="FF333333"/>
        <rFont val="Cambria"/>
        <family val="1"/>
      </rPr>
      <t xml:space="preserve">  VINS </t>
    </r>
    <r>
      <rPr>
        <b/>
        <sz val="12"/>
        <color rgb="FFC00000"/>
        <rFont val="Cambria"/>
        <family val="1"/>
      </rPr>
      <t>+</t>
    </r>
    <r>
      <rPr>
        <b/>
        <sz val="12"/>
        <color rgb="FF333333"/>
        <rFont val="Cambria"/>
        <family val="1"/>
      </rPr>
      <t xml:space="preserve"> VINS</t>
    </r>
    <r>
      <rPr>
        <sz val="12"/>
        <color indexed="63"/>
        <rFont val="Cambria"/>
        <family val="1"/>
      </rPr>
      <t xml:space="preserve"> fournit les grossistes, les cavistes et les sites internet spécialisés, mais propose aux salariés des Comités d'Entreprises d’acheter en direct aux mêmes conditions : </t>
    </r>
    <r>
      <rPr>
        <b/>
        <sz val="12"/>
        <color rgb="FFC00000"/>
        <rFont val="Cambria"/>
        <family val="1"/>
      </rPr>
      <t>de – 25% à - 45%</t>
    </r>
    <r>
      <rPr>
        <sz val="12"/>
        <color indexed="63"/>
        <rFont val="Cambria"/>
        <family val="1"/>
      </rPr>
      <t xml:space="preserve"> par rapport aux prix publics constatés.</t>
    </r>
  </si>
  <si>
    <t>Rhône BLANCS</t>
  </si>
  <si>
    <t>Vins ROSES</t>
  </si>
  <si>
    <r>
      <rPr>
        <sz val="17"/>
        <rFont val="Calibri"/>
        <family val="2"/>
      </rPr>
      <t>Bas-Armagnac VSOP Athos</t>
    </r>
    <r>
      <rPr>
        <b/>
        <sz val="17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 xml:space="preserve">Château de Laubade </t>
    </r>
  </si>
  <si>
    <t>PROVENCE + LANGUEDOC + CORSE</t>
  </si>
  <si>
    <r>
      <rPr>
        <b/>
        <sz val="17"/>
        <color rgb="FFC00000"/>
        <rFont val="Calibri"/>
        <family val="2"/>
      </rPr>
      <t>CALVADOS XO</t>
    </r>
    <r>
      <rPr>
        <sz val="17"/>
        <rFont val="Calibri"/>
        <family val="2"/>
      </rPr>
      <t xml:space="preserve"> Domaine de la Flaguerie 10 ans d'âge</t>
    </r>
    <r>
      <rPr>
        <sz val="14"/>
        <rFont val="Calibri"/>
        <family val="2"/>
      </rPr>
      <t>, 70cl en étui</t>
    </r>
  </si>
  <si>
    <r>
      <rPr>
        <sz val="17"/>
        <rFont val="Calibri"/>
        <family val="2"/>
      </rPr>
      <t>Champagne</t>
    </r>
    <r>
      <rPr>
        <b/>
        <sz val="17"/>
        <color rgb="FFC00000"/>
        <rFont val="Calibri"/>
        <family val="2"/>
      </rPr>
      <t xml:space="preserve"> CHARLES HEIDSIECK Blanc de blancs</t>
    </r>
  </si>
  <si>
    <t>DIPLOMATICO12</t>
  </si>
  <si>
    <t>SEEDLIPGARDEN</t>
  </si>
  <si>
    <t>GINROKU</t>
  </si>
  <si>
    <t>PORTO10</t>
  </si>
  <si>
    <t>ARDBEGAO</t>
  </si>
  <si>
    <t>NIKKACG</t>
  </si>
  <si>
    <t>CALVADOS10F</t>
  </si>
  <si>
    <t>GLENMORANGIE</t>
  </si>
  <si>
    <t>CHITA</t>
  </si>
  <si>
    <t>ALIENOR15MAG</t>
  </si>
  <si>
    <t>PDS16MAG</t>
  </si>
  <si>
    <t>TDT16M</t>
  </si>
  <si>
    <t>FIEF16M</t>
  </si>
  <si>
    <t>SIRAN15M</t>
  </si>
  <si>
    <t>GCD15M</t>
  </si>
  <si>
    <t>POMLC19M</t>
  </si>
  <si>
    <t>DIRUPOB</t>
  </si>
  <si>
    <t>Sélection CHOCOLAT</t>
  </si>
  <si>
    <r>
      <rPr>
        <b/>
        <sz val="17"/>
        <color theme="5"/>
        <rFont val="Calibri"/>
        <family val="2"/>
      </rPr>
      <t xml:space="preserve">CAISSE CONNAISSEURS : 6 GRANDS TERROIRS </t>
    </r>
    <r>
      <rPr>
        <b/>
        <sz val="14"/>
        <color theme="1"/>
        <rFont val="Calibri"/>
        <family val="2"/>
      </rPr>
      <t xml:space="preserve">
Bourgogne Blanc </t>
    </r>
    <r>
      <rPr>
        <sz val="14"/>
        <color theme="1"/>
        <rFont val="Calibri"/>
        <family val="2"/>
      </rPr>
      <t xml:space="preserve">« Côtes Salines » Domaine Gueguen 2020
</t>
    </r>
    <r>
      <rPr>
        <b/>
        <sz val="14"/>
        <color theme="1"/>
        <rFont val="Calibri"/>
        <family val="2"/>
      </rPr>
      <t xml:space="preserve">Vouvray sec </t>
    </r>
    <r>
      <rPr>
        <sz val="14"/>
        <color theme="1"/>
        <rFont val="Calibri"/>
        <family val="2"/>
      </rPr>
      <t xml:space="preserve">« La Galinière » Domaine Pascal Delaleu 2019
</t>
    </r>
    <r>
      <rPr>
        <b/>
        <sz val="14"/>
        <color theme="1"/>
        <rFont val="Calibri"/>
        <family val="2"/>
      </rPr>
      <t xml:space="preserve">Médoc Cru Bourgeois </t>
    </r>
    <r>
      <rPr>
        <sz val="14"/>
        <color theme="1"/>
        <rFont val="Calibri"/>
        <family val="2"/>
      </rPr>
      <t xml:space="preserve">Château Prieuré de Beyzac 2018
</t>
    </r>
    <r>
      <rPr>
        <b/>
        <sz val="14"/>
        <color theme="1"/>
        <rFont val="Calibri"/>
        <family val="2"/>
      </rPr>
      <t xml:space="preserve">Côtes du Rhone rouge </t>
    </r>
    <r>
      <rPr>
        <sz val="14"/>
        <color theme="1"/>
        <rFont val="Calibri"/>
        <family val="2"/>
      </rPr>
      <t xml:space="preserve">« Les Becs Fins » Maison Tardieu-Laurent 2020
</t>
    </r>
    <r>
      <rPr>
        <b/>
        <sz val="14"/>
        <color theme="1"/>
        <rFont val="Calibri"/>
        <family val="2"/>
      </rPr>
      <t>Afrique du Sud Stellenbosch</t>
    </r>
    <r>
      <rPr>
        <sz val="14"/>
        <color theme="1"/>
        <rFont val="Calibri"/>
        <family val="2"/>
      </rPr>
      <t xml:space="preserve"> « The First Lady » Cabernet Sauvignon Warwick Estate 2018
</t>
    </r>
    <r>
      <rPr>
        <b/>
        <sz val="14"/>
        <color theme="1"/>
        <rFont val="Calibri"/>
        <family val="2"/>
      </rPr>
      <t xml:space="preserve">Regnié </t>
    </r>
    <r>
      <rPr>
        <sz val="14"/>
        <color theme="1"/>
        <rFont val="Calibri"/>
        <family val="2"/>
      </rPr>
      <t>Domaine Striffling 2019 -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Certifié HVE</t>
    </r>
  </si>
  <si>
    <r>
      <rPr>
        <b/>
        <sz val="17"/>
        <color rgb="FF00B050"/>
        <rFont val="Calibri"/>
        <family val="2"/>
        <scheme val="minor"/>
      </rPr>
      <t>CAISSE DÉCOUVERTE : 6 VINS BIO</t>
    </r>
    <r>
      <rPr>
        <b/>
        <sz val="14"/>
        <rFont val="Calibri"/>
        <family val="2"/>
      </rPr>
      <t xml:space="preserve">
Hautes Côtes de Nuits </t>
    </r>
    <r>
      <rPr>
        <sz val="14"/>
        <rFont val="Calibri"/>
        <family val="2"/>
      </rPr>
      <t xml:space="preserve">« Les Colombières » Domaine Patrick Hudelot 2020 </t>
    </r>
    <r>
      <rPr>
        <b/>
        <sz val="14"/>
        <color rgb="FF00B050"/>
        <rFont val="Calibri"/>
        <family val="2"/>
      </rPr>
      <t>BIO</t>
    </r>
    <r>
      <rPr>
        <b/>
        <sz val="14"/>
        <rFont val="Calibri"/>
        <family val="2"/>
      </rPr>
      <t xml:space="preserve">
Côtes du Rhône </t>
    </r>
    <r>
      <rPr>
        <sz val="14"/>
        <rFont val="Calibri"/>
        <family val="2"/>
      </rPr>
      <t xml:space="preserve">« Cuvée Confidence » Domaine Fond Croze 2020 </t>
    </r>
    <r>
      <rPr>
        <b/>
        <sz val="14"/>
        <color rgb="FF00B050"/>
        <rFont val="Calibri"/>
        <family val="2"/>
      </rPr>
      <t xml:space="preserve">BIO </t>
    </r>
    <r>
      <rPr>
        <b/>
        <sz val="14"/>
        <rFont val="Calibri"/>
        <family val="2"/>
      </rPr>
      <t xml:space="preserve">
Languedoc </t>
    </r>
    <r>
      <rPr>
        <sz val="14"/>
        <rFont val="Calibri"/>
        <family val="2"/>
      </rPr>
      <t xml:space="preserve"> « Cochon Volant » du Château de Caraguilhes 2020</t>
    </r>
    <r>
      <rPr>
        <b/>
        <sz val="14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BIO</t>
    </r>
    <r>
      <rPr>
        <b/>
        <sz val="14"/>
        <rFont val="Calibri"/>
        <family val="2"/>
      </rPr>
      <t xml:space="preserve">
Coteaux d’Aix en Provence</t>
    </r>
    <r>
      <rPr>
        <sz val="14"/>
        <rFont val="Calibri"/>
        <family val="2"/>
      </rPr>
      <t xml:space="preserve"> Château Bargemone 2021</t>
    </r>
    <r>
      <rPr>
        <b/>
        <sz val="14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BIO</t>
    </r>
    <r>
      <rPr>
        <b/>
        <sz val="14"/>
        <rFont val="Calibri"/>
        <family val="2"/>
      </rPr>
      <t xml:space="preserve">
Castillon Côtes de Bordeaux </t>
    </r>
    <r>
      <rPr>
        <sz val="14"/>
        <rFont val="Calibri"/>
        <family val="2"/>
      </rPr>
      <t>Château Fongaban 2018</t>
    </r>
    <r>
      <rPr>
        <b/>
        <sz val="14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BIO</t>
    </r>
    <r>
      <rPr>
        <b/>
        <sz val="14"/>
        <rFont val="Calibri"/>
        <family val="2"/>
      </rPr>
      <t xml:space="preserve">
Bourgueil </t>
    </r>
    <r>
      <rPr>
        <sz val="14"/>
        <rFont val="Calibri"/>
        <family val="2"/>
      </rPr>
      <t xml:space="preserve">Château de Minière 2017 </t>
    </r>
    <r>
      <rPr>
        <b/>
        <sz val="14"/>
        <color rgb="FF00B050"/>
        <rFont val="Calibri"/>
        <family val="2"/>
      </rPr>
      <t>BIO</t>
    </r>
  </si>
  <si>
    <r>
      <rPr>
        <b/>
        <sz val="17"/>
        <color theme="5"/>
        <rFont val="Calibri"/>
        <family val="2"/>
      </rPr>
      <t xml:space="preserve">CAISSE DÉCOUVERTE : 6 VINS TERROIRS </t>
    </r>
    <r>
      <rPr>
        <b/>
        <sz val="14"/>
        <color theme="1"/>
        <rFont val="Calibri"/>
        <family val="2"/>
      </rPr>
      <t xml:space="preserve">
Graves de Vayres blanc</t>
    </r>
    <r>
      <rPr>
        <sz val="14"/>
        <color theme="1"/>
        <rFont val="Calibri"/>
        <family val="2"/>
      </rPr>
      <t xml:space="preserve"> Château Goudichaud 2021
</t>
    </r>
    <r>
      <rPr>
        <b/>
        <sz val="14"/>
        <color theme="1"/>
        <rFont val="Calibri"/>
        <family val="2"/>
      </rPr>
      <t>Costières de Nîmes blanc</t>
    </r>
    <r>
      <rPr>
        <sz val="14"/>
        <color theme="1"/>
        <rFont val="Calibri"/>
        <family val="2"/>
      </rPr>
      <t xml:space="preserve"> « Galets Dorés » Château Mourgues du Grès 2021 - </t>
    </r>
    <r>
      <rPr>
        <b/>
        <sz val="14"/>
        <color rgb="FF00B050"/>
        <rFont val="Calibri"/>
        <family val="2"/>
      </rPr>
      <t xml:space="preserve">BIO
</t>
    </r>
    <r>
      <rPr>
        <b/>
        <sz val="14"/>
        <color theme="1"/>
        <rFont val="Calibri"/>
        <family val="2"/>
      </rPr>
      <t xml:space="preserve">Bordeaux Supérieur </t>
    </r>
    <r>
      <rPr>
        <sz val="14"/>
        <color theme="1"/>
        <rFont val="Calibri"/>
        <family val="2"/>
      </rPr>
      <t xml:space="preserve">"B" de Maucaillou 2019
</t>
    </r>
    <r>
      <rPr>
        <b/>
        <sz val="14"/>
        <color theme="1"/>
        <rFont val="Calibri"/>
        <family val="2"/>
      </rPr>
      <t xml:space="preserve">Languedoc </t>
    </r>
    <r>
      <rPr>
        <sz val="14"/>
        <color theme="1"/>
        <rFont val="Calibri"/>
        <family val="2"/>
      </rPr>
      <t xml:space="preserve">Les Darons by Jeff Carrel 2020
</t>
    </r>
    <r>
      <rPr>
        <b/>
        <sz val="14"/>
        <color theme="1"/>
        <rFont val="Calibri"/>
        <family val="2"/>
      </rPr>
      <t xml:space="preserve">Côtes du Rhône </t>
    </r>
    <r>
      <rPr>
        <sz val="14"/>
        <color theme="1"/>
        <rFont val="Calibri"/>
        <family val="2"/>
      </rPr>
      <t xml:space="preserve">Montmartel 2020 - </t>
    </r>
    <r>
      <rPr>
        <b/>
        <sz val="14"/>
        <color rgb="FF00B050"/>
        <rFont val="Calibri"/>
        <family val="2"/>
      </rPr>
      <t>BIO</t>
    </r>
    <r>
      <rPr>
        <sz val="14"/>
        <color rgb="FF00B050"/>
        <rFont val="Calibri"/>
        <family val="2"/>
      </rPr>
      <t xml:space="preserve">
</t>
    </r>
    <r>
      <rPr>
        <b/>
        <sz val="14"/>
        <color theme="1"/>
        <rFont val="Calibri"/>
        <family val="2"/>
      </rPr>
      <t>Saumur Champigny</t>
    </r>
    <r>
      <rPr>
        <sz val="14"/>
        <color theme="1"/>
        <rFont val="Calibri"/>
        <family val="2"/>
      </rPr>
      <t xml:space="preserve"> Domaine de La Guilloterie 2019</t>
    </r>
  </si>
  <si>
    <r>
      <rPr>
        <b/>
        <sz val="17"/>
        <color theme="1"/>
        <rFont val="Calibri"/>
        <family val="2"/>
      </rPr>
      <t>MAISON SCHAAL*</t>
    </r>
    <r>
      <rPr>
        <sz val="16"/>
        <color theme="1"/>
        <rFont val="Calibri"/>
        <family val="2"/>
      </rPr>
      <t xml:space="preserve"> Ballotin "Bouchons Bordelais" praliné, 180g - </t>
    </r>
    <r>
      <rPr>
        <i/>
        <sz val="12"/>
        <color theme="1"/>
        <rFont val="Calibri"/>
        <family val="2"/>
      </rPr>
      <t>DLUO : 4 mois, disponibilité limitée</t>
    </r>
  </si>
  <si>
    <t>MAV19BALVAY</t>
  </si>
  <si>
    <t>BARGEMONER21</t>
  </si>
  <si>
    <t>ATHOS</t>
  </si>
  <si>
    <t>CT6CDCBIO</t>
  </si>
  <si>
    <t>CT6CDCGT</t>
  </si>
  <si>
    <t>CT6CDC</t>
  </si>
  <si>
    <r>
      <rPr>
        <b/>
        <sz val="17"/>
        <rFont val="Calibri"/>
        <family val="2"/>
      </rPr>
      <t xml:space="preserve">PESSAC-LÉOGNAN blanc </t>
    </r>
    <r>
      <rPr>
        <sz val="17"/>
        <rFont val="Calibri"/>
        <family val="2"/>
      </rPr>
      <t>Château LAFON MENAUT 2020</t>
    </r>
  </si>
  <si>
    <r>
      <rPr>
        <b/>
        <sz val="17"/>
        <rFont val="Calibri"/>
        <family val="2"/>
      </rPr>
      <t xml:space="preserve">BORDEAUX </t>
    </r>
    <r>
      <rPr>
        <sz val="17"/>
        <rFont val="Calibri"/>
        <family val="2"/>
      </rPr>
      <t>Château Vieira 2006</t>
    </r>
  </si>
  <si>
    <r>
      <rPr>
        <b/>
        <sz val="17"/>
        <rFont val="Calibri"/>
        <family val="2"/>
      </rPr>
      <t>CASTILLON CÔTES DE BORDEAUX</t>
    </r>
    <r>
      <rPr>
        <sz val="17"/>
        <rFont val="Calibri"/>
        <family val="2"/>
      </rPr>
      <t xml:space="preserve"> Château Fongaban 2012</t>
    </r>
  </si>
  <si>
    <r>
      <rPr>
        <b/>
        <sz val="17"/>
        <rFont val="Calibri"/>
        <family val="2"/>
      </rPr>
      <t>MONTAGNY</t>
    </r>
    <r>
      <rPr>
        <sz val="17"/>
        <rFont val="Calibri"/>
        <family val="2"/>
      </rPr>
      <t xml:space="preserve"> "Les Bassets" Château de Chamilly 2020</t>
    </r>
  </si>
  <si>
    <r>
      <t xml:space="preserve">CHABLIS </t>
    </r>
    <r>
      <rPr>
        <sz val="17"/>
        <rFont val="Calibri"/>
        <family val="2"/>
      </rPr>
      <t>"Emeraude" Domaine Gautheron 2020</t>
    </r>
  </si>
  <si>
    <r>
      <rPr>
        <b/>
        <sz val="17"/>
        <rFont val="Calibri"/>
        <family val="2"/>
      </rPr>
      <t xml:space="preserve">CHABLIS 1er CRU </t>
    </r>
    <r>
      <rPr>
        <sz val="17"/>
        <rFont val="Calibri"/>
        <family val="2"/>
      </rPr>
      <t>Les Fourneaux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Vieilles Vignes ANTE MCMLXVV Domaine Charly Nicolle 2020</t>
    </r>
  </si>
  <si>
    <r>
      <rPr>
        <b/>
        <sz val="17"/>
        <rFont val="Calibri"/>
        <family val="2"/>
      </rPr>
      <t>MEURSAULT Blanc</t>
    </r>
    <r>
      <rPr>
        <sz val="17"/>
        <rFont val="Calibri"/>
        <family val="2"/>
      </rPr>
      <t xml:space="preserve"> Domaine Vincent Perrin 2017</t>
    </r>
  </si>
  <si>
    <r>
      <t>CORTON CHARLEMAGNE GRAND CRU</t>
    </r>
    <r>
      <rPr>
        <sz val="17"/>
        <rFont val="Calibri"/>
        <family val="2"/>
      </rPr>
      <t xml:space="preserve"> Château Louis Latour 2018</t>
    </r>
  </si>
  <si>
    <r>
      <t xml:space="preserve">PULIGNY-MONTRACHET </t>
    </r>
    <r>
      <rPr>
        <sz val="17"/>
        <color theme="1"/>
        <rFont val="Calibri"/>
        <family val="2"/>
      </rPr>
      <t>"Cuvée de Maizière" Château de Marsannay 2018</t>
    </r>
  </si>
  <si>
    <r>
      <t xml:space="preserve">HAUTES-CÔTES-DE-NUITS </t>
    </r>
    <r>
      <rPr>
        <sz val="17"/>
        <color theme="1"/>
        <rFont val="Calibri"/>
        <family val="2"/>
      </rPr>
      <t>"Les Roncières" Domaine Patrick Hudelot 2019</t>
    </r>
    <r>
      <rPr>
        <b/>
        <sz val="17"/>
        <color theme="1"/>
        <rFont val="Calibri"/>
        <family val="2"/>
      </rPr>
      <t xml:space="preserve"> - </t>
    </r>
    <r>
      <rPr>
        <b/>
        <sz val="14"/>
        <color rgb="FF00B050"/>
        <rFont val="Calibri"/>
        <family val="2"/>
      </rPr>
      <t>BIO</t>
    </r>
  </si>
  <si>
    <r>
      <t xml:space="preserve">MERCUREY </t>
    </r>
    <r>
      <rPr>
        <sz val="17"/>
        <rFont val="Calibri"/>
        <family val="2"/>
      </rPr>
      <t>"Les Monthelons" Château de Chamilly 2020</t>
    </r>
  </si>
  <si>
    <r>
      <rPr>
        <b/>
        <sz val="17"/>
        <rFont val="Calibri"/>
        <family val="2"/>
      </rPr>
      <t xml:space="preserve">HAUTES CÔTES DE BEAUNE </t>
    </r>
    <r>
      <rPr>
        <sz val="17"/>
        <rFont val="Calibri"/>
        <family val="2"/>
      </rPr>
      <t>Rouge "Altitude 399"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Domain</t>
    </r>
    <r>
      <rPr>
        <sz val="17"/>
        <color theme="1"/>
        <rFont val="Calibri"/>
        <family val="2"/>
      </rPr>
      <t>e Champy 2018</t>
    </r>
  </si>
  <si>
    <r>
      <rPr>
        <b/>
        <sz val="17"/>
        <rFont val="Calibri"/>
        <family val="2"/>
      </rPr>
      <t xml:space="preserve">SAVIGNY LES BEAUNE  </t>
    </r>
    <r>
      <rPr>
        <sz val="17"/>
        <rFont val="Calibri"/>
        <family val="2"/>
      </rPr>
      <t>Domaine Hugues Pavelot 2019</t>
    </r>
  </si>
  <si>
    <r>
      <t xml:space="preserve">SANTENAY </t>
    </r>
    <r>
      <rPr>
        <sz val="17"/>
        <color theme="1"/>
        <rFont val="Calibri"/>
        <family val="2"/>
      </rPr>
      <t>"Les Charmes" Domaine</t>
    </r>
    <r>
      <rPr>
        <b/>
        <sz val="17"/>
        <color theme="1"/>
        <rFont val="Calibri"/>
        <family val="2"/>
      </rPr>
      <t xml:space="preserve"> </t>
    </r>
    <r>
      <rPr>
        <sz val="17"/>
        <color theme="1"/>
        <rFont val="Calibri"/>
        <family val="2"/>
      </rPr>
      <t>Lucien Muzard 2020</t>
    </r>
  </si>
  <si>
    <r>
      <t xml:space="preserve">POMMARD 1er CRU </t>
    </r>
    <r>
      <rPr>
        <sz val="17"/>
        <color theme="1"/>
        <rFont val="Calibri"/>
        <family val="2"/>
        <scheme val="minor"/>
      </rPr>
      <t>"Clos Blanc"</t>
    </r>
    <r>
      <rPr>
        <b/>
        <sz val="17"/>
        <color theme="1"/>
        <rFont val="Calibri"/>
        <family val="2"/>
        <scheme val="minor"/>
      </rPr>
      <t xml:space="preserve"> </t>
    </r>
    <r>
      <rPr>
        <sz val="17"/>
        <color theme="1"/>
        <rFont val="Calibri"/>
        <family val="2"/>
        <scheme val="minor"/>
      </rPr>
      <t>Domaine Albert Grivaux 2018</t>
    </r>
  </si>
  <si>
    <r>
      <t xml:space="preserve">MOREY SAINT-DENIS 1er CRU </t>
    </r>
    <r>
      <rPr>
        <sz val="17"/>
        <rFont val="Calibri"/>
        <family val="2"/>
        <scheme val="minor"/>
      </rPr>
      <t xml:space="preserve">"Climat d'Or" Domaine Michel Magnien 2015 - </t>
    </r>
    <r>
      <rPr>
        <b/>
        <sz val="14"/>
        <color rgb="FF00B050"/>
        <rFont val="Calibri"/>
        <family val="2"/>
        <scheme val="minor"/>
      </rPr>
      <t>BIO</t>
    </r>
    <r>
      <rPr>
        <sz val="17"/>
        <rFont val="Calibri"/>
        <family val="2"/>
        <scheme val="minor"/>
      </rPr>
      <t xml:space="preserve"> </t>
    </r>
  </si>
  <si>
    <r>
      <t xml:space="preserve">GEVREY CHAMBERTIN VIEILLES VIGNES </t>
    </r>
    <r>
      <rPr>
        <sz val="17"/>
        <rFont val="Calibri"/>
        <family val="2"/>
        <scheme val="minor"/>
      </rPr>
      <t>Domaine Seguin Manuel 2020</t>
    </r>
  </si>
  <si>
    <r>
      <t xml:space="preserve">SAVIGNY LES BEAUNE 1er CRU </t>
    </r>
    <r>
      <rPr>
        <sz val="17"/>
        <rFont val="Calibri"/>
        <family val="2"/>
      </rPr>
      <t>"Les Lavières"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Domaine Michel Noëllat 2018</t>
    </r>
  </si>
  <si>
    <r>
      <t xml:space="preserve">CHAMBOLLE-MUSIGNY </t>
    </r>
    <r>
      <rPr>
        <sz val="17"/>
        <rFont val="Calibri"/>
        <family val="2"/>
        <scheme val="minor"/>
      </rPr>
      <t>"Aux Beaux Bruns" Domaine Jean-Charles Rion 2019</t>
    </r>
  </si>
  <si>
    <r>
      <t xml:space="preserve">VOSNE-ROMANÉE </t>
    </r>
    <r>
      <rPr>
        <sz val="17"/>
        <rFont val="Calibri"/>
        <family val="2"/>
      </rPr>
      <t>Domaine David Duband 2018</t>
    </r>
  </si>
  <si>
    <r>
      <t xml:space="preserve">CORTON LE CLOS DU ROI GRAND CRU </t>
    </r>
    <r>
      <rPr>
        <sz val="17"/>
        <rFont val="Calibri"/>
        <family val="2"/>
        <scheme val="minor"/>
      </rPr>
      <t>Domaine d'Ardhuy 2019</t>
    </r>
  </si>
  <si>
    <r>
      <t xml:space="preserve">CHARMES CHAMBERTIN GRAND CRU </t>
    </r>
    <r>
      <rPr>
        <sz val="17"/>
        <rFont val="Calibri"/>
        <family val="2"/>
      </rPr>
      <t>Domaine Raphet 2016</t>
    </r>
  </si>
  <si>
    <r>
      <t>CONDRIEU</t>
    </r>
    <r>
      <rPr>
        <sz val="17"/>
        <rFont val="Calibri"/>
        <family val="2"/>
      </rPr>
      <t xml:space="preserve"> "Chanson" Domaine Stéphane MONTEZ 2020</t>
    </r>
  </si>
  <si>
    <r>
      <rPr>
        <b/>
        <sz val="17"/>
        <rFont val="Calibri"/>
        <family val="2"/>
        <scheme val="minor"/>
      </rPr>
      <t xml:space="preserve">CÔTES-DU-RHÔNE VILLAGES Vaison La Romaine </t>
    </r>
    <r>
      <rPr>
        <sz val="17"/>
        <rFont val="Calibri"/>
        <family val="2"/>
        <scheme val="minor"/>
      </rPr>
      <t>"Shyrus" Domaine Fond-Croze 2021</t>
    </r>
    <r>
      <rPr>
        <sz val="17"/>
        <color theme="4"/>
        <rFont val="Calibri"/>
        <family val="2"/>
        <scheme val="minor"/>
      </rPr>
      <t xml:space="preserve"> -</t>
    </r>
    <r>
      <rPr>
        <b/>
        <sz val="16"/>
        <color theme="4"/>
        <rFont val="Calibri"/>
        <family val="2"/>
        <scheme val="minor"/>
      </rPr>
      <t xml:space="preserve"> </t>
    </r>
    <r>
      <rPr>
        <b/>
        <sz val="14"/>
        <color rgb="FF00B050"/>
        <rFont val="Calibri"/>
        <family val="2"/>
        <scheme val="minor"/>
      </rPr>
      <t>BIO</t>
    </r>
  </si>
  <si>
    <r>
      <t xml:space="preserve">CROZES-HERMITAGE </t>
    </r>
    <r>
      <rPr>
        <sz val="17"/>
        <rFont val="Calibri"/>
        <family val="2"/>
        <scheme val="minor"/>
      </rPr>
      <t>"Certitude" Domaine François Villard 2020</t>
    </r>
  </si>
  <si>
    <r>
      <rPr>
        <b/>
        <sz val="17"/>
        <rFont val="Calibri"/>
        <family val="2"/>
      </rPr>
      <t>CHÂTEAUNEUF-DU-PAPE</t>
    </r>
    <r>
      <rPr>
        <sz val="17"/>
        <rFont val="Calibri"/>
        <family val="2"/>
      </rPr>
      <t xml:space="preserve"> "Tradition" Mas Saint-Louis 2016</t>
    </r>
  </si>
  <si>
    <r>
      <rPr>
        <b/>
        <sz val="17"/>
        <rFont val="Calibri"/>
        <family val="2"/>
      </rPr>
      <t xml:space="preserve">CORNAS </t>
    </r>
    <r>
      <rPr>
        <sz val="17"/>
        <rFont val="Calibri"/>
        <family val="2"/>
      </rPr>
      <t>Domaine du Tunnel 2019</t>
    </r>
  </si>
  <si>
    <r>
      <rPr>
        <b/>
        <sz val="17"/>
        <rFont val="Calibri"/>
        <family val="2"/>
      </rPr>
      <t>CHÂTEAUNEUF-DU-PAPE</t>
    </r>
    <r>
      <rPr>
        <sz val="17"/>
        <rFont val="Calibri"/>
        <family val="2"/>
      </rPr>
      <t xml:space="preserve"> "L'Immortelle" Château de La GARDINE 2017</t>
    </r>
  </si>
  <si>
    <r>
      <rPr>
        <b/>
        <sz val="17"/>
        <rFont val="Calibri"/>
        <family val="2"/>
        <scheme val="minor"/>
      </rPr>
      <t xml:space="preserve">CÔTES DE GASCOGNE </t>
    </r>
    <r>
      <rPr>
        <sz val="17"/>
        <rFont val="Calibri"/>
        <family val="2"/>
        <scheme val="minor"/>
      </rPr>
      <t>"Classic" Domaine du TARIQUET 2021</t>
    </r>
  </si>
  <si>
    <r>
      <t xml:space="preserve">BEAUJOLAIS-VILLAGES Blanc </t>
    </r>
    <r>
      <rPr>
        <sz val="17"/>
        <color theme="1"/>
        <rFont val="Calibri"/>
        <family val="2"/>
      </rPr>
      <t>Domaine de La Paillardière 2020</t>
    </r>
  </si>
  <si>
    <r>
      <rPr>
        <b/>
        <sz val="17"/>
        <rFont val="Calibri"/>
        <family val="2"/>
        <scheme val="minor"/>
      </rPr>
      <t xml:space="preserve">CÔTES DE GASCOGNE </t>
    </r>
    <r>
      <rPr>
        <sz val="17"/>
        <rFont val="Calibri"/>
        <family val="2"/>
        <scheme val="minor"/>
      </rPr>
      <t>"Harmonie" Domaine de PELLEHAUT 2021</t>
    </r>
  </si>
  <si>
    <r>
      <t>MORGON</t>
    </r>
    <r>
      <rPr>
        <sz val="17"/>
        <rFont val="Calibri"/>
        <family val="2"/>
      </rPr>
      <t xml:space="preserve"> Domaine Striffling 2015</t>
    </r>
  </si>
  <si>
    <r>
      <rPr>
        <b/>
        <sz val="17"/>
        <color theme="1"/>
        <rFont val="Calibri"/>
        <family val="2"/>
      </rPr>
      <t xml:space="preserve">SAUMUR-CHAMPIGNY Rouge </t>
    </r>
    <r>
      <rPr>
        <sz val="17"/>
        <color theme="1"/>
        <rFont val="Calibri"/>
        <family val="2"/>
      </rPr>
      <t>"Cuvée Expression" Domaine des CLOSIERS 2019</t>
    </r>
  </si>
  <si>
    <r>
      <rPr>
        <b/>
        <sz val="17"/>
        <color theme="1"/>
        <rFont val="Calibri"/>
        <family val="2"/>
      </rPr>
      <t xml:space="preserve">SAUMUR-CHAMPIGNY Rouge </t>
    </r>
    <r>
      <rPr>
        <sz val="17"/>
        <color theme="1"/>
        <rFont val="Calibri"/>
        <family val="2"/>
      </rPr>
      <t xml:space="preserve">"Cuvée Terres Chaudes" Domaine Thierry Germain 2018 - </t>
    </r>
    <r>
      <rPr>
        <b/>
        <sz val="14"/>
        <color rgb="FF00B050"/>
        <rFont val="Calibri"/>
        <family val="2"/>
      </rPr>
      <t>BIO</t>
    </r>
  </si>
  <si>
    <r>
      <rPr>
        <b/>
        <sz val="17"/>
        <rFont val="Calibri"/>
        <family val="2"/>
      </rPr>
      <t xml:space="preserve">CORBIÈRES </t>
    </r>
    <r>
      <rPr>
        <sz val="17"/>
        <rFont val="Calibri"/>
        <family val="2"/>
      </rPr>
      <t xml:space="preserve">"Cara" Châtau de Caraguilhes 2021 - </t>
    </r>
    <r>
      <rPr>
        <b/>
        <sz val="14"/>
        <color rgb="FF00B050"/>
        <rFont val="Calibri"/>
        <family val="2"/>
      </rPr>
      <t>BIO</t>
    </r>
  </si>
  <si>
    <r>
      <rPr>
        <b/>
        <sz val="17"/>
        <rFont val="Calibri"/>
        <family val="2"/>
      </rPr>
      <t>CÔTES-DE-PROVENCE</t>
    </r>
    <r>
      <rPr>
        <sz val="17"/>
        <rFont val="Calibri"/>
        <family val="2"/>
      </rPr>
      <t xml:space="preserve"> Château d'ESCLANS 2021</t>
    </r>
  </si>
  <si>
    <r>
      <rPr>
        <b/>
        <sz val="17"/>
        <rFont val="Calibri"/>
        <family val="2"/>
      </rPr>
      <t>LANGUEDOC</t>
    </r>
    <r>
      <rPr>
        <sz val="17"/>
        <rFont val="Calibri"/>
        <family val="2"/>
      </rPr>
      <t xml:space="preserve"> "Le Fiston" by JEFF CARREL 2020 </t>
    </r>
  </si>
  <si>
    <r>
      <rPr>
        <b/>
        <sz val="17"/>
        <rFont val="Calibri"/>
        <family val="2"/>
      </rPr>
      <t xml:space="preserve">CORSE CALVI </t>
    </r>
    <r>
      <rPr>
        <sz val="17"/>
        <rFont val="Calibri"/>
        <family val="2"/>
      </rPr>
      <t>Clos Culombu 2021</t>
    </r>
  </si>
  <si>
    <r>
      <rPr>
        <b/>
        <sz val="17"/>
        <rFont val="Calibri"/>
        <family val="2"/>
      </rPr>
      <t xml:space="preserve">MINERVOIS </t>
    </r>
    <r>
      <rPr>
        <sz val="17"/>
        <rFont val="Calibri"/>
        <family val="2"/>
      </rPr>
      <t xml:space="preserve">"Roc Suzadou" Domaine de Courbissac 2020 - </t>
    </r>
    <r>
      <rPr>
        <b/>
        <sz val="14"/>
        <color rgb="FF00B050"/>
        <rFont val="Calibri"/>
        <family val="2"/>
      </rPr>
      <t>BIO</t>
    </r>
  </si>
  <si>
    <r>
      <rPr>
        <b/>
        <sz val="17"/>
        <rFont val="Calibri"/>
        <family val="2"/>
      </rPr>
      <t xml:space="preserve">PIC-SAINT-LOUP </t>
    </r>
    <r>
      <rPr>
        <sz val="17"/>
        <rFont val="Calibri"/>
        <family val="2"/>
      </rPr>
      <t>"Olivette" Domaine Clos Marie 2020 -</t>
    </r>
    <r>
      <rPr>
        <sz val="17"/>
        <color indexed="63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BIO</t>
    </r>
  </si>
  <si>
    <r>
      <rPr>
        <b/>
        <sz val="17"/>
        <rFont val="Calibri"/>
        <family val="2"/>
      </rPr>
      <t xml:space="preserve">CORSE Rouge </t>
    </r>
    <r>
      <rPr>
        <sz val="17"/>
        <rFont val="Calibri"/>
        <family val="2"/>
      </rPr>
      <t>Domaine Clos Canereccia 2017</t>
    </r>
  </si>
  <si>
    <r>
      <rPr>
        <b/>
        <sz val="17"/>
        <rFont val="Calibri"/>
        <family val="2"/>
      </rPr>
      <t>FAUGÈRES</t>
    </r>
    <r>
      <rPr>
        <sz val="17"/>
        <rFont val="Calibri"/>
        <family val="2"/>
      </rPr>
      <t xml:space="preserve"> "Les Bastides" Domaine Bardi d'Alquier 2018</t>
    </r>
  </si>
  <si>
    <r>
      <rPr>
        <b/>
        <sz val="17"/>
        <rFont val="Calibri"/>
        <family val="2"/>
      </rPr>
      <t>ESPAGNE</t>
    </r>
    <r>
      <rPr>
        <sz val="17"/>
        <rFont val="Calibri"/>
        <family val="2"/>
      </rPr>
      <t xml:space="preserve"> - Terra Alta "L'Oratge" DE HAAN ALTES 2021</t>
    </r>
  </si>
  <si>
    <r>
      <rPr>
        <b/>
        <sz val="17"/>
        <rFont val="Calibri"/>
        <family val="2"/>
        <scheme val="minor"/>
      </rPr>
      <t xml:space="preserve">AUTRICHE </t>
    </r>
    <r>
      <rPr>
        <sz val="17"/>
        <rFont val="Calibri"/>
        <family val="2"/>
        <scheme val="minor"/>
      </rPr>
      <t>- Saint-Laurent ZANTHO 2017</t>
    </r>
  </si>
  <si>
    <r>
      <rPr>
        <b/>
        <sz val="17"/>
        <rFont val="Calibri"/>
        <family val="2"/>
        <scheme val="minor"/>
      </rPr>
      <t xml:space="preserve">AFRIQUE DU SUD - </t>
    </r>
    <r>
      <rPr>
        <sz val="17"/>
        <rFont val="Calibri"/>
        <family val="2"/>
        <scheme val="minor"/>
      </rPr>
      <t>"Three Cape Ladies" Warwick Estate 2017</t>
    </r>
  </si>
  <si>
    <r>
      <rPr>
        <b/>
        <sz val="17"/>
        <color theme="1"/>
        <rFont val="Calibri"/>
        <family val="2"/>
        <scheme val="minor"/>
      </rPr>
      <t>ITALIE</t>
    </r>
    <r>
      <rPr>
        <sz val="17"/>
        <color theme="1"/>
        <rFont val="Calibri"/>
        <family val="2"/>
        <scheme val="minor"/>
      </rPr>
      <t xml:space="preserve"> - </t>
    </r>
    <r>
      <rPr>
        <sz val="17"/>
        <rFont val="Calibri"/>
        <family val="2"/>
        <scheme val="minor"/>
      </rPr>
      <t xml:space="preserve">BARBARESCO DOCG "Cotta" Giribaldi 2018 - </t>
    </r>
    <r>
      <rPr>
        <b/>
        <sz val="14"/>
        <color rgb="FF00B050"/>
        <rFont val="Calibri"/>
        <family val="2"/>
        <scheme val="minor"/>
      </rPr>
      <t>BIO</t>
    </r>
  </si>
  <si>
    <r>
      <t xml:space="preserve">CORNAS </t>
    </r>
    <r>
      <rPr>
        <sz val="17"/>
        <rFont val="Calibri"/>
        <family val="2"/>
      </rPr>
      <t>"Brézème" Domaine LOMBARD 2014</t>
    </r>
  </si>
  <si>
    <r>
      <rPr>
        <b/>
        <sz val="28"/>
        <rFont val="Raleway Bold"/>
      </rPr>
      <t xml:space="preserve">VINS </t>
    </r>
    <r>
      <rPr>
        <b/>
        <sz val="28"/>
        <color rgb="FFC00000"/>
        <rFont val="Raleway Bold"/>
      </rPr>
      <t>+</t>
    </r>
    <r>
      <rPr>
        <b/>
        <sz val="28"/>
        <rFont val="Raleway Bold"/>
      </rPr>
      <t xml:space="preserve"> CHAMPAGNES
</t>
    </r>
    <r>
      <rPr>
        <b/>
        <sz val="28"/>
        <color rgb="FF878787"/>
        <rFont val="Raleway Bold"/>
      </rPr>
      <t>Bon de commande</t>
    </r>
    <r>
      <rPr>
        <b/>
        <sz val="36"/>
        <color rgb="FFC00000"/>
        <rFont val="Raleway Bold"/>
      </rPr>
      <t xml:space="preserve">
</t>
    </r>
    <r>
      <rPr>
        <b/>
        <sz val="36"/>
        <color rgb="FFC00000"/>
        <rFont val="Calibi"/>
      </rPr>
      <t>SÉLECTION Mars 2023</t>
    </r>
  </si>
  <si>
    <t>CHANTEGRIVEB15</t>
  </si>
  <si>
    <t>BONHOMMEB20</t>
  </si>
  <si>
    <t>VIEIRA06</t>
  </si>
  <si>
    <t>FONG12EANC</t>
  </si>
  <si>
    <t>ROSALCY19</t>
  </si>
  <si>
    <t>PEYR19</t>
  </si>
  <si>
    <t>TDP16</t>
  </si>
  <si>
    <t>RDM16</t>
  </si>
  <si>
    <t>BLASISS16</t>
  </si>
  <si>
    <t>AIGUILHE15</t>
  </si>
  <si>
    <t>LACBOR16</t>
  </si>
  <si>
    <t>LENCLOS19</t>
  </si>
  <si>
    <t>VILLEMAURINE15</t>
  </si>
  <si>
    <t>LABORY18</t>
  </si>
  <si>
    <t>BELF15</t>
  </si>
  <si>
    <t>PEDES16</t>
  </si>
  <si>
    <t>LTF18</t>
  </si>
  <si>
    <t>ARMAILHAC19</t>
  </si>
  <si>
    <t>PVIL14</t>
  </si>
  <si>
    <t>GISC16</t>
  </si>
  <si>
    <t>VALANDRAUD15</t>
  </si>
  <si>
    <t>MONTAGNYLB20</t>
  </si>
  <si>
    <t>CHABLISEM20G</t>
  </si>
  <si>
    <t>RULLYB18</t>
  </si>
  <si>
    <r>
      <rPr>
        <b/>
        <sz val="17"/>
        <rFont val="Calibri"/>
        <family val="2"/>
      </rPr>
      <t>RULLY</t>
    </r>
    <r>
      <rPr>
        <sz val="17"/>
        <rFont val="Calibri"/>
        <family val="2"/>
      </rPr>
      <t xml:space="preserve"> Château de Rully - Antonin Rodet 2018</t>
    </r>
  </si>
  <si>
    <r>
      <rPr>
        <b/>
        <sz val="17"/>
        <rFont val="Calibri"/>
        <family val="2"/>
      </rPr>
      <t xml:space="preserve">CHABLIS </t>
    </r>
    <r>
      <rPr>
        <sz val="17"/>
        <rFont val="Calibri"/>
        <family val="2"/>
      </rPr>
      <t>Domaine Moreau Naudet 2019</t>
    </r>
  </si>
  <si>
    <t>CHABLIS19MN</t>
  </si>
  <si>
    <t>AUXEYB19VC</t>
  </si>
  <si>
    <t>PV20SEGUIN</t>
  </si>
  <si>
    <t>HCNBL18CHC</t>
  </si>
  <si>
    <t>SANT1CLM17P</t>
  </si>
  <si>
    <t>MEURS17PER</t>
  </si>
  <si>
    <t>HCNRLR19HUD</t>
  </si>
  <si>
    <t>MERCLM20CHAM</t>
  </si>
  <si>
    <t>HCB18CHAMPY</t>
  </si>
  <si>
    <r>
      <t xml:space="preserve">SAINT-ESTÈPHE Cru Bourgeois </t>
    </r>
    <r>
      <rPr>
        <sz val="17"/>
        <rFont val="Calibri"/>
        <family val="2"/>
      </rPr>
      <t>Château Tour de Pez 2016</t>
    </r>
  </si>
  <si>
    <r>
      <rPr>
        <b/>
        <sz val="17"/>
        <rFont val="Calibri"/>
        <family val="2"/>
        <scheme val="minor"/>
      </rPr>
      <t>ITALIE</t>
    </r>
    <r>
      <rPr>
        <sz val="17"/>
        <rFont val="Calibri"/>
        <family val="2"/>
        <scheme val="minor"/>
      </rPr>
      <t xml:space="preserve"> - RIOJA Villa Tondonia Reserva 2009</t>
    </r>
  </si>
  <si>
    <r>
      <rPr>
        <b/>
        <sz val="17"/>
        <rFont val="Calibri"/>
        <family val="2"/>
        <scheme val="minor"/>
      </rPr>
      <t>ESPAGNE</t>
    </r>
    <r>
      <rPr>
        <sz val="17"/>
        <rFont val="Calibri"/>
        <family val="2"/>
        <scheme val="minor"/>
      </rPr>
      <t xml:space="preserve"> - RIAS BAIXAS Xion Tinto Attis Bodegas 2019</t>
    </r>
  </si>
  <si>
    <r>
      <rPr>
        <sz val="17"/>
        <rFont val="Calibri"/>
        <family val="2"/>
      </rPr>
      <t>Champagne</t>
    </r>
    <r>
      <rPr>
        <sz val="17"/>
        <color rgb="FFC00000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>CHRISTOPHE LEFEVRE</t>
    </r>
    <r>
      <rPr>
        <sz val="17"/>
        <rFont val="Calibri"/>
        <family val="2"/>
      </rPr>
      <t xml:space="preserve"> Brut -</t>
    </r>
    <r>
      <rPr>
        <sz val="17"/>
        <color rgb="FF333333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BIO</t>
    </r>
  </si>
  <si>
    <t>FIEF16CB12</t>
  </si>
  <si>
    <t>BOUZERONLB19</t>
  </si>
  <si>
    <t>PVB18PAV</t>
  </si>
  <si>
    <t>CORTCHAR18LAT</t>
  </si>
  <si>
    <t>SAV19PAV</t>
  </si>
  <si>
    <t>SANTLC18SM</t>
  </si>
  <si>
    <t>ALOXE20MALDANT</t>
  </si>
  <si>
    <t>SAV1CLAV18NOEL</t>
  </si>
  <si>
    <t>POM1CCB18GRIV</t>
  </si>
  <si>
    <t>MSD1COR15MAGN</t>
  </si>
  <si>
    <t>GEVVV20SEGUIN</t>
  </si>
  <si>
    <t>CHAMBBB19RIONJC</t>
  </si>
  <si>
    <t>VR18DUB</t>
  </si>
  <si>
    <t>VOLNMG15PER</t>
  </si>
  <si>
    <t>CORT19ARD</t>
  </si>
  <si>
    <t>CHARM16RAPH</t>
  </si>
  <si>
    <t>CDRB21SOL</t>
  </si>
  <si>
    <t>ARDECHE20LAT</t>
  </si>
  <si>
    <t>CONDRIEU19CHANS</t>
  </si>
  <si>
    <t>CDRSHYRUS21</t>
  </si>
  <si>
    <t>CDRLDA20COSME</t>
  </si>
  <si>
    <t>VACQ20MONT</t>
  </si>
  <si>
    <t>LIRAC18SIXTE</t>
  </si>
  <si>
    <t>CH20CERTITUDE</t>
  </si>
  <si>
    <t>STJOSEPH21PARIS</t>
  </si>
  <si>
    <t>DIABLE19BRUNIER</t>
  </si>
  <si>
    <t>CNEUF16MSL</t>
  </si>
  <si>
    <t>CORNAS14LOMB</t>
  </si>
  <si>
    <t>CNEUF18MO</t>
  </si>
  <si>
    <t>CORNAS19TUN</t>
  </si>
  <si>
    <t>STJOSEPHLB20GRI</t>
  </si>
  <si>
    <t>HERM19TARD</t>
  </si>
  <si>
    <t>CNEUFIM17GARD</t>
  </si>
  <si>
    <t>TARIQCLASS21</t>
  </si>
  <si>
    <t>BEAUJB20PAIL</t>
  </si>
  <si>
    <t>ARBOISB18ROLET</t>
  </si>
  <si>
    <t>RIESKRO16BG</t>
  </si>
  <si>
    <t>ETEGASCONB21</t>
  </si>
  <si>
    <t>BROUILLYTDP17P</t>
  </si>
  <si>
    <t>BOURGC21</t>
  </si>
  <si>
    <t>CHIN21BAUDRY</t>
  </si>
  <si>
    <t>MORG15STRIF</t>
  </si>
  <si>
    <t>ESCURES20</t>
  </si>
  <si>
    <t>ARBOISGP18</t>
  </si>
  <si>
    <t>SAUMURTC18</t>
  </si>
  <si>
    <t>CARAR21</t>
  </si>
  <si>
    <t>EOLE21</t>
  </si>
  <si>
    <t>PUECH21ARGALI</t>
  </si>
  <si>
    <t>MINUTYOR21</t>
  </si>
  <si>
    <t>ESCLANS21</t>
  </si>
  <si>
    <t>FISTON20</t>
  </si>
  <si>
    <t>COCHONV21</t>
  </si>
  <si>
    <t>ARGENTIER16</t>
  </si>
  <si>
    <t>CULOMBU21</t>
  </si>
  <si>
    <t>EPERVIER17</t>
  </si>
  <si>
    <t>ROCSUZADOU20</t>
  </si>
  <si>
    <t>AUPILHAC19</t>
  </si>
  <si>
    <t>OLIVETTE20</t>
  </si>
  <si>
    <t>CANERECCIA17</t>
  </si>
  <si>
    <t>FAUGERESALQ18B</t>
  </si>
  <si>
    <t>ORATGEB21</t>
  </si>
  <si>
    <t>ZANTHO17</t>
  </si>
  <si>
    <t>GLOMBARDO19</t>
  </si>
  <si>
    <t>XIONT19</t>
  </si>
  <si>
    <t>TCLADIES17</t>
  </si>
  <si>
    <t>VALENCISO16</t>
  </si>
  <si>
    <t>BARBARESCO18</t>
  </si>
  <si>
    <t>1900PINOTAGE19</t>
  </si>
  <si>
    <t>BRUNELLO15</t>
  </si>
  <si>
    <t>BIN28-19</t>
  </si>
  <si>
    <t>TONDONIAR09</t>
  </si>
  <si>
    <r>
      <rPr>
        <b/>
        <sz val="17"/>
        <rFont val="Calibri"/>
        <family val="2"/>
      </rPr>
      <t>GRAVES blanc</t>
    </r>
    <r>
      <rPr>
        <sz val="17"/>
        <rFont val="Calibri"/>
        <family val="2"/>
      </rPr>
      <t xml:space="preserve"> Château Chantegrive 2015 </t>
    </r>
    <r>
      <rPr>
        <sz val="10"/>
        <rFont val="Calibri"/>
        <family val="2"/>
      </rPr>
      <t>-</t>
    </r>
    <r>
      <rPr>
        <i/>
        <sz val="10"/>
        <rFont val="Calibri"/>
        <family val="2"/>
      </rPr>
      <t xml:space="preserve"> </t>
    </r>
    <r>
      <rPr>
        <i/>
        <sz val="11"/>
        <rFont val="Calibri"/>
        <family val="2"/>
      </rPr>
      <t>15/20 RVF, Cité Guide Hachette, 92/100 James Suckling</t>
    </r>
  </si>
  <si>
    <r>
      <rPr>
        <b/>
        <sz val="17"/>
        <rFont val="Calibri"/>
        <family val="2"/>
        <scheme val="minor"/>
      </rPr>
      <t>CÔTES-DU-RHÔNE</t>
    </r>
    <r>
      <rPr>
        <sz val="17"/>
        <rFont val="Calibri"/>
        <family val="2"/>
        <scheme val="minor"/>
      </rPr>
      <t xml:space="preserve"> "Les Deux Albion"</t>
    </r>
    <r>
      <rPr>
        <b/>
        <sz val="17"/>
        <rFont val="Calibri"/>
        <family val="2"/>
        <scheme val="minor"/>
      </rPr>
      <t xml:space="preserve"> </t>
    </r>
    <r>
      <rPr>
        <sz val="17"/>
        <rFont val="Calibri"/>
        <family val="2"/>
        <scheme val="minor"/>
      </rPr>
      <t>Domaine de Saint-Cosme 2020</t>
    </r>
    <r>
      <rPr>
        <b/>
        <sz val="17"/>
        <rFont val="Calibri"/>
        <family val="2"/>
        <scheme val="minor"/>
      </rPr>
      <t xml:space="preserve"> </t>
    </r>
    <r>
      <rPr>
        <sz val="17"/>
        <rFont val="Calibri"/>
        <family val="2"/>
        <scheme val="minor"/>
      </rPr>
      <t xml:space="preserve">- </t>
    </r>
    <r>
      <rPr>
        <b/>
        <sz val="14"/>
        <color rgb="FF00B050"/>
        <rFont val="Calibri"/>
        <family val="2"/>
        <scheme val="minor"/>
      </rPr>
      <t>BIO</t>
    </r>
  </si>
  <si>
    <r>
      <rPr>
        <b/>
        <sz val="17"/>
        <color theme="1"/>
        <rFont val="Calibri"/>
        <family val="2"/>
      </rPr>
      <t>BLAYE CÔTES DE BORDEAUX</t>
    </r>
    <r>
      <rPr>
        <sz val="17"/>
        <color theme="1"/>
        <rFont val="Calibri"/>
        <family val="2"/>
      </rPr>
      <t xml:space="preserve"> "Le Blanc Bonhomme" Château Peybonhomme 2020 - </t>
    </r>
    <r>
      <rPr>
        <b/>
        <sz val="14"/>
        <color rgb="FF00B050"/>
        <rFont val="Calibri"/>
        <family val="2"/>
      </rPr>
      <t>BIOdynamie</t>
    </r>
  </si>
  <si>
    <r>
      <t xml:space="preserve">IGP ARDÈCHE </t>
    </r>
    <r>
      <rPr>
        <sz val="17"/>
        <rFont val="Calibri"/>
        <family val="2"/>
      </rPr>
      <t>"Grand Ardèche" Domaine LOUIS LATOUR 2020</t>
    </r>
  </si>
  <si>
    <r>
      <rPr>
        <b/>
        <sz val="17"/>
        <color theme="1"/>
        <rFont val="Calibri"/>
        <family val="2"/>
      </rPr>
      <t>PERNAND-VERGELESSES</t>
    </r>
    <r>
      <rPr>
        <sz val="17"/>
        <color theme="1"/>
        <rFont val="Calibri"/>
        <family val="2"/>
      </rPr>
      <t xml:space="preserve"> Blanc</t>
    </r>
    <r>
      <rPr>
        <b/>
        <sz val="17"/>
        <color theme="1"/>
        <rFont val="Calibri"/>
        <family val="2"/>
      </rPr>
      <t xml:space="preserve"> </t>
    </r>
    <r>
      <rPr>
        <sz val="17"/>
        <color theme="1"/>
        <rFont val="Calibri"/>
        <family val="2"/>
      </rPr>
      <t>Domaine Pavelot 2018</t>
    </r>
  </si>
  <si>
    <r>
      <t xml:space="preserve">VACQUEYRAS </t>
    </r>
    <r>
      <rPr>
        <sz val="17"/>
        <rFont val="Calibri"/>
        <family val="2"/>
        <scheme val="minor"/>
      </rPr>
      <t>Domaine du GRAND MONTMIRAIL 2020</t>
    </r>
  </si>
  <si>
    <t>LOIRE + BEAUJOLAIS + JURA + SUD-OUEST + ALSACE</t>
  </si>
  <si>
    <r>
      <rPr>
        <b/>
        <sz val="17"/>
        <rFont val="Calibri"/>
        <family val="2"/>
        <scheme val="minor"/>
      </rPr>
      <t xml:space="preserve">AFRIQUE DU SUD </t>
    </r>
    <r>
      <rPr>
        <sz val="17"/>
        <rFont val="Calibri"/>
        <family val="2"/>
        <scheme val="minor"/>
      </rPr>
      <t>- "1900" Pinotage Spioenkop Estate Elgin WO 2019</t>
    </r>
  </si>
  <si>
    <r>
      <t xml:space="preserve">VOLNAY 1er CRU </t>
    </r>
    <r>
      <rPr>
        <sz val="17"/>
        <rFont val="Calibri"/>
        <family val="2"/>
      </rPr>
      <t>"Gigotte Monopole" Domaine Vincent Perrin 2015</t>
    </r>
  </si>
  <si>
    <r>
      <t>LIRAC</t>
    </r>
    <r>
      <rPr>
        <sz val="17"/>
        <rFont val="Calibri"/>
        <family val="2"/>
        <scheme val="minor"/>
      </rPr>
      <t xml:space="preserve"> Domaine du Clos de SIXTE - Alain Jaume 2018</t>
    </r>
    <r>
      <rPr>
        <b/>
        <sz val="17"/>
        <rFont val="Calibri"/>
        <family val="2"/>
        <scheme val="minor"/>
      </rPr>
      <t xml:space="preserve"> - </t>
    </r>
    <r>
      <rPr>
        <i/>
        <sz val="11"/>
        <rFont val="Calibri"/>
        <family val="2"/>
        <scheme val="minor"/>
      </rPr>
      <t>91-93/100 Robert Parker-1* Étoile Guide Hachette</t>
    </r>
  </si>
  <si>
    <r>
      <t xml:space="preserve">SAINT-JOSEPH </t>
    </r>
    <r>
      <rPr>
        <sz val="17"/>
        <rFont val="Calibri"/>
        <family val="2"/>
        <scheme val="minor"/>
      </rPr>
      <t>"Les Côtes"</t>
    </r>
    <r>
      <rPr>
        <b/>
        <sz val="17"/>
        <rFont val="Calibri"/>
        <family val="2"/>
        <scheme val="minor"/>
      </rPr>
      <t xml:space="preserve"> </t>
    </r>
    <r>
      <rPr>
        <sz val="17"/>
        <rFont val="Calibri"/>
        <family val="2"/>
        <scheme val="minor"/>
      </rPr>
      <t>Domaine Vincent Paris 2021</t>
    </r>
  </si>
  <si>
    <r>
      <t xml:space="preserve">MEURSAULT Rouge </t>
    </r>
    <r>
      <rPr>
        <sz val="17"/>
        <rFont val="Calibri"/>
        <family val="2"/>
        <scheme val="minor"/>
      </rPr>
      <t>Domaine Fabien Coche 2019</t>
    </r>
  </si>
  <si>
    <r>
      <rPr>
        <b/>
        <sz val="17"/>
        <rFont val="Calibri"/>
        <family val="2"/>
      </rPr>
      <t>IGP PAYS D'OC</t>
    </r>
    <r>
      <rPr>
        <sz val="17"/>
        <rFont val="Calibri"/>
        <family val="2"/>
      </rPr>
      <t xml:space="preserve"> "Argali" Domaine Puech-Haut 2021 - </t>
    </r>
    <r>
      <rPr>
        <i/>
        <sz val="11"/>
        <rFont val="Calibri"/>
        <family val="2"/>
      </rPr>
      <t>17/20 Jancis Robinson</t>
    </r>
  </si>
  <si>
    <r>
      <t>AOP BAUX DE PROVENCE</t>
    </r>
    <r>
      <rPr>
        <sz val="17"/>
        <rFont val="Calibri"/>
        <family val="2"/>
      </rPr>
      <t xml:space="preserve"> "Cuvée Equinoxe" Domaine de Lauzières 2021</t>
    </r>
    <r>
      <rPr>
        <b/>
        <sz val="17"/>
        <rFont val="Calibri"/>
        <family val="2"/>
      </rPr>
      <t xml:space="preserve"> - </t>
    </r>
    <r>
      <rPr>
        <b/>
        <sz val="14"/>
        <color rgb="FF00B050"/>
        <rFont val="Calibri"/>
        <family val="2"/>
      </rPr>
      <t>BIO</t>
    </r>
  </si>
  <si>
    <r>
      <t xml:space="preserve">LALANDE DE POMEROL </t>
    </r>
    <r>
      <rPr>
        <sz val="17"/>
        <rFont val="Calibri"/>
        <family val="2"/>
      </rPr>
      <t>Château Rosalcy 2019</t>
    </r>
    <r>
      <rPr>
        <b/>
        <sz val="17"/>
        <rFont val="Calibri"/>
        <family val="2"/>
      </rPr>
      <t xml:space="preserve"> - </t>
    </r>
    <r>
      <rPr>
        <i/>
        <sz val="11"/>
        <rFont val="Calibri"/>
        <family val="2"/>
      </rPr>
      <t>Situé en face de Château Pétrus</t>
    </r>
  </si>
  <si>
    <r>
      <rPr>
        <b/>
        <sz val="17"/>
        <rFont val="Calibri"/>
        <family val="2"/>
        <scheme val="minor"/>
      </rPr>
      <t xml:space="preserve">SAINT-ÉMILION GRAND CRU </t>
    </r>
    <r>
      <rPr>
        <sz val="17"/>
        <rFont val="Calibri"/>
        <family val="2"/>
        <scheme val="minor"/>
      </rPr>
      <t xml:space="preserve">Château Peyreau 2019 - </t>
    </r>
    <r>
      <rPr>
        <i/>
        <sz val="11"/>
        <rFont val="Calibri"/>
        <family val="2"/>
        <scheme val="minor"/>
      </rPr>
      <t>2* au Guide Hachette</t>
    </r>
  </si>
  <si>
    <r>
      <t xml:space="preserve">PESSAC-LÉOGNAN </t>
    </r>
    <r>
      <rPr>
        <sz val="17"/>
        <rFont val="Calibri"/>
        <family val="2"/>
      </rPr>
      <t>La Réserve de Malartic 2016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-</t>
    </r>
    <r>
      <rPr>
        <b/>
        <sz val="17"/>
        <rFont val="Calibri"/>
        <family val="2"/>
      </rPr>
      <t xml:space="preserve"> </t>
    </r>
    <r>
      <rPr>
        <i/>
        <sz val="11"/>
        <rFont val="Calibri"/>
        <family val="2"/>
      </rPr>
      <t>2nd Vin du Grand Cru Classé Château malartic Lagravière - 92/100 James Suckling</t>
    </r>
  </si>
  <si>
    <r>
      <rPr>
        <b/>
        <sz val="17"/>
        <rFont val="Calibri"/>
        <family val="2"/>
      </rPr>
      <t xml:space="preserve">MARGAUX </t>
    </r>
    <r>
      <rPr>
        <sz val="17"/>
        <rFont val="Calibri"/>
        <family val="2"/>
      </rPr>
      <t xml:space="preserve">Blason d'Issan 2016 - </t>
    </r>
    <r>
      <rPr>
        <i/>
        <sz val="11"/>
        <rFont val="Calibri"/>
        <family val="2"/>
      </rPr>
      <t>94/100 James Suckling, 90/100 Decanter</t>
    </r>
  </si>
  <si>
    <r>
      <rPr>
        <b/>
        <sz val="17"/>
        <rFont val="Calibri"/>
        <family val="2"/>
      </rPr>
      <t xml:space="preserve">CASTILLON CÔTES DE BORDEAUX </t>
    </r>
    <r>
      <rPr>
        <sz val="17"/>
        <rFont val="Calibri"/>
        <family val="2"/>
      </rPr>
      <t xml:space="preserve">Château D'Aiguilhe 2015 </t>
    </r>
    <r>
      <rPr>
        <i/>
        <sz val="16"/>
        <rFont val="Calibri"/>
        <family val="2"/>
      </rPr>
      <t>-</t>
    </r>
    <r>
      <rPr>
        <i/>
        <sz val="10"/>
        <rFont val="Calibri"/>
        <family val="2"/>
      </rPr>
      <t xml:space="preserve">  </t>
    </r>
    <r>
      <rPr>
        <i/>
        <sz val="11"/>
        <rFont val="Calibri"/>
        <family val="2"/>
      </rPr>
      <t>92/100 Wine Spectator, 16,5/20 Jancis Robinson</t>
    </r>
  </si>
  <si>
    <r>
      <rPr>
        <b/>
        <sz val="17"/>
        <rFont val="Calibri"/>
        <family val="2"/>
      </rPr>
      <t>PAUILLAC</t>
    </r>
    <r>
      <rPr>
        <sz val="17"/>
        <rFont val="Calibri"/>
        <family val="2"/>
      </rPr>
      <t xml:space="preserve"> Château Lacoste-Borie 2016 - </t>
    </r>
    <r>
      <rPr>
        <sz val="11"/>
        <rFont val="Calibri"/>
        <family val="2"/>
      </rPr>
      <t xml:space="preserve">2nd Vin du Château Grand Puy Lacoste 2016 - </t>
    </r>
    <r>
      <rPr>
        <i/>
        <sz val="11"/>
        <rFont val="Calibri"/>
        <family val="2"/>
      </rPr>
      <t>90/100 Robert Parker</t>
    </r>
  </si>
  <si>
    <r>
      <rPr>
        <b/>
        <sz val="17"/>
        <rFont val="Calibri"/>
        <family val="2"/>
      </rPr>
      <t>SAINT-JULIEN</t>
    </r>
    <r>
      <rPr>
        <sz val="17"/>
        <rFont val="Calibri"/>
        <family val="2"/>
      </rPr>
      <t xml:space="preserve"> Fiefs de Lagrange 2016 -</t>
    </r>
    <r>
      <rPr>
        <sz val="16"/>
        <rFont val="Calibri"/>
        <family val="2"/>
      </rPr>
      <t xml:space="preserve"> </t>
    </r>
    <r>
      <rPr>
        <i/>
        <sz val="11"/>
        <rFont val="Calibri"/>
        <family val="2"/>
      </rPr>
      <t>15,5/20 J. Robinson, 91/100 Wine Spectator</t>
    </r>
  </si>
  <si>
    <r>
      <rPr>
        <b/>
        <sz val="17"/>
        <rFont val="Calibri"/>
        <family val="2"/>
      </rPr>
      <t xml:space="preserve">POMEROL </t>
    </r>
    <r>
      <rPr>
        <sz val="17"/>
        <rFont val="Calibri"/>
        <family val="2"/>
      </rPr>
      <t>Château l'Enclos 2019</t>
    </r>
    <r>
      <rPr>
        <sz val="14"/>
        <rFont val="Calibri"/>
        <family val="2"/>
      </rPr>
      <t xml:space="preserve"> - </t>
    </r>
    <r>
      <rPr>
        <b/>
        <sz val="14"/>
        <color rgb="FF00B050"/>
        <rFont val="Calibri"/>
        <family val="2"/>
      </rPr>
      <t>BIO</t>
    </r>
    <r>
      <rPr>
        <sz val="17"/>
        <rFont val="Calibri"/>
        <family val="2"/>
      </rPr>
      <t xml:space="preserve"> - </t>
    </r>
    <r>
      <rPr>
        <i/>
        <sz val="11"/>
        <rFont val="Calibri"/>
        <family val="2"/>
      </rPr>
      <t>2* Guide Hachette, Cité "Vin Remarquable"</t>
    </r>
  </si>
  <si>
    <r>
      <rPr>
        <b/>
        <sz val="17"/>
        <rFont val="Calibri"/>
        <family val="2"/>
      </rPr>
      <t xml:space="preserve">SAINT-ÉMILION GRAND CRU CLASSÉ </t>
    </r>
    <r>
      <rPr>
        <sz val="17"/>
        <rFont val="Calibri"/>
        <family val="2"/>
      </rPr>
      <t>Château Villemaurine 2015</t>
    </r>
    <r>
      <rPr>
        <i/>
        <sz val="10"/>
        <rFont val="Calibri"/>
        <family val="2"/>
      </rPr>
      <t xml:space="preserve"> - </t>
    </r>
    <r>
      <rPr>
        <i/>
        <sz val="11"/>
        <rFont val="Calibri"/>
        <family val="2"/>
      </rPr>
      <t>94/100 Robert Parker, 17/20 Jancis Robinson</t>
    </r>
  </si>
  <si>
    <r>
      <rPr>
        <b/>
        <sz val="17"/>
        <rFont val="Calibri"/>
        <family val="2"/>
      </rPr>
      <t xml:space="preserve">SAINT-ÉMILION GRAND CRU CLASSÉ </t>
    </r>
    <r>
      <rPr>
        <sz val="17"/>
        <rFont val="Calibri"/>
        <family val="2"/>
      </rPr>
      <t>Château</t>
    </r>
    <r>
      <rPr>
        <b/>
        <sz val="17"/>
        <color rgb="FFC00000"/>
        <rFont val="Calibri"/>
        <family val="2"/>
      </rPr>
      <t xml:space="preserve"> </t>
    </r>
    <r>
      <rPr>
        <sz val="17"/>
        <rFont val="Calibri"/>
        <family val="2"/>
      </rPr>
      <t xml:space="preserve">Bellefont-Belcier 2015 - </t>
    </r>
    <r>
      <rPr>
        <i/>
        <sz val="11"/>
        <rFont val="Calibri"/>
        <family val="2"/>
      </rPr>
      <t>16,5/20 Jancis Robinson, 90/100 Robert Parker</t>
    </r>
  </si>
  <si>
    <r>
      <rPr>
        <b/>
        <sz val="17"/>
        <rFont val="Calibri"/>
        <family val="2"/>
      </rPr>
      <t xml:space="preserve">MARGAUX 3ème CRU CLASSÉ </t>
    </r>
    <r>
      <rPr>
        <sz val="17"/>
        <rFont val="Calibri"/>
        <family val="2"/>
      </rPr>
      <t>Château GISCOURS 2016 -</t>
    </r>
    <r>
      <rPr>
        <sz val="12"/>
        <rFont val="Calibri"/>
        <family val="2"/>
      </rPr>
      <t xml:space="preserve"> </t>
    </r>
    <r>
      <rPr>
        <i/>
        <sz val="11"/>
        <rFont val="Calibri"/>
        <family val="2"/>
      </rPr>
      <t>93/100 Parker, 92/100 Wine Spectator</t>
    </r>
  </si>
  <si>
    <r>
      <rPr>
        <b/>
        <sz val="17"/>
        <rFont val="Calibri"/>
        <family val="2"/>
      </rPr>
      <t xml:space="preserve">PAUILLAC GRAND CRU CLASSÉ </t>
    </r>
    <r>
      <rPr>
        <sz val="17"/>
        <rFont val="Calibri"/>
        <family val="2"/>
      </rPr>
      <t>Château GRAND PUY LACOSTE 2016 -</t>
    </r>
    <r>
      <rPr>
        <sz val="12"/>
        <rFont val="Calibri"/>
        <family val="2"/>
      </rPr>
      <t xml:space="preserve"> </t>
    </r>
    <r>
      <rPr>
        <i/>
        <sz val="11"/>
        <rFont val="Calibri"/>
        <family val="2"/>
      </rPr>
      <t>95/100 Parker, 94/100 Wine Spectator</t>
    </r>
  </si>
  <si>
    <r>
      <rPr>
        <b/>
        <sz val="17"/>
        <rFont val="Calibri"/>
        <family val="2"/>
      </rPr>
      <t xml:space="preserve">SAINT-ÉMILION 1er CRU CLASSÉ 1B </t>
    </r>
    <r>
      <rPr>
        <sz val="17"/>
        <rFont val="Calibri"/>
        <family val="2"/>
      </rPr>
      <t>Château VALANDRAUD 2015</t>
    </r>
    <r>
      <rPr>
        <sz val="16"/>
        <rFont val="Calibri"/>
        <family val="2"/>
      </rPr>
      <t xml:space="preserve"> - </t>
    </r>
    <r>
      <rPr>
        <i/>
        <sz val="11"/>
        <rFont val="Calibri"/>
        <family val="2"/>
      </rPr>
      <t>97/100 Vinous, 98/100 James Suckling</t>
    </r>
  </si>
  <si>
    <r>
      <rPr>
        <b/>
        <sz val="17"/>
        <rFont val="Calibri"/>
        <family val="2"/>
      </rPr>
      <t xml:space="preserve">AUXEY-DURESSES </t>
    </r>
    <r>
      <rPr>
        <sz val="17"/>
        <rFont val="Calibri"/>
        <family val="2"/>
      </rPr>
      <t>Domaine Vaudoisey-Creusefond 2019 -</t>
    </r>
    <r>
      <rPr>
        <sz val="10"/>
        <rFont val="Calibri"/>
        <family val="2"/>
      </rPr>
      <t xml:space="preserve"> </t>
    </r>
    <r>
      <rPr>
        <i/>
        <sz val="11"/>
        <rFont val="Calibri"/>
        <family val="2"/>
      </rPr>
      <t>Médaille d'or Mâcon, Tasteviné au Chateau du Clos De Vougeot</t>
    </r>
  </si>
  <si>
    <r>
      <rPr>
        <b/>
        <sz val="17"/>
        <rFont val="Calibri"/>
        <family val="2"/>
      </rPr>
      <t>VENTOUX Blanc</t>
    </r>
    <r>
      <rPr>
        <sz val="17"/>
        <rFont val="Calibri"/>
        <family val="2"/>
      </rPr>
      <t xml:space="preserve"> "Classic" Maison Marrenon 2021</t>
    </r>
    <r>
      <rPr>
        <b/>
        <sz val="17"/>
        <rFont val="Calibri"/>
        <family val="2"/>
      </rPr>
      <t xml:space="preserve"> -</t>
    </r>
    <r>
      <rPr>
        <b/>
        <sz val="12"/>
        <rFont val="Calibri"/>
        <family val="2"/>
      </rPr>
      <t xml:space="preserve"> </t>
    </r>
    <r>
      <rPr>
        <i/>
        <sz val="11"/>
        <rFont val="Calibri"/>
        <family val="2"/>
      </rPr>
      <t>Médaillé d'Or à Avignon</t>
    </r>
  </si>
  <si>
    <r>
      <rPr>
        <b/>
        <sz val="17"/>
        <rFont val="Calibri"/>
        <family val="2"/>
      </rPr>
      <t xml:space="preserve">CÔTES-DU-RHÔNE Blanc </t>
    </r>
    <r>
      <rPr>
        <sz val="17"/>
        <rFont val="Calibri"/>
        <family val="2"/>
      </rPr>
      <t>Domaine de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LA SOLITUDE 2021 -</t>
    </r>
    <r>
      <rPr>
        <b/>
        <sz val="12"/>
        <rFont val="Calibri"/>
        <family val="2"/>
      </rPr>
      <t xml:space="preserve"> </t>
    </r>
    <r>
      <rPr>
        <i/>
        <sz val="11"/>
        <rFont val="Calibri"/>
        <family val="2"/>
      </rPr>
      <t>90/100 Parker, 91/100 RVF, 93/100 James Suckling</t>
    </r>
  </si>
  <si>
    <r>
      <rPr>
        <b/>
        <sz val="17"/>
        <color theme="1"/>
        <rFont val="Calibri"/>
        <family val="2"/>
      </rPr>
      <t xml:space="preserve">GIGONDAS </t>
    </r>
    <r>
      <rPr>
        <sz val="17"/>
        <color theme="1"/>
        <rFont val="Calibri"/>
        <family val="2"/>
      </rPr>
      <t xml:space="preserve">"Les Pallières" Terrasse du Diable Vignobles Brunier 2019 - </t>
    </r>
    <r>
      <rPr>
        <i/>
        <sz val="11"/>
        <color theme="1"/>
        <rFont val="Calibri"/>
        <family val="2"/>
      </rPr>
      <t>95/100 James Suckling</t>
    </r>
  </si>
  <si>
    <r>
      <rPr>
        <b/>
        <sz val="17"/>
        <rFont val="Calibri"/>
        <family val="2"/>
      </rPr>
      <t xml:space="preserve">CHÂTEAUNEUF-DU-PAPE </t>
    </r>
    <r>
      <rPr>
        <sz val="17"/>
        <rFont val="Calibri"/>
        <family val="2"/>
      </rPr>
      <t xml:space="preserve">Clos du Mont Olivet 2018 - </t>
    </r>
    <r>
      <rPr>
        <i/>
        <sz val="11"/>
        <rFont val="Calibri"/>
        <family val="2"/>
      </rPr>
      <t>96,5/100 RVF, 3* RVF</t>
    </r>
  </si>
  <si>
    <r>
      <rPr>
        <b/>
        <sz val="17"/>
        <rFont val="Calibri"/>
        <family val="2"/>
      </rPr>
      <t xml:space="preserve">SAINT-JOSEPH Rouge </t>
    </r>
    <r>
      <rPr>
        <sz val="17"/>
        <rFont val="Calibri"/>
        <family val="2"/>
      </rPr>
      <t xml:space="preserve">"Le Berceau" Domaine Bernard GRIPA 2020 - </t>
    </r>
    <r>
      <rPr>
        <i/>
        <sz val="11"/>
        <rFont val="Calibri"/>
        <family val="2"/>
      </rPr>
      <t>16,5/20 RVF</t>
    </r>
  </si>
  <si>
    <r>
      <t>HERMITAGE</t>
    </r>
    <r>
      <rPr>
        <sz val="17"/>
        <rFont val="Calibri"/>
        <family val="2"/>
      </rPr>
      <t xml:space="preserve"> Domaine TARDIEU-LAURENT 2019</t>
    </r>
    <r>
      <rPr>
        <b/>
        <sz val="17"/>
        <rFont val="Calibri"/>
        <family val="2"/>
      </rPr>
      <t xml:space="preserve"> - </t>
    </r>
    <r>
      <rPr>
        <i/>
        <sz val="11"/>
        <rFont val="Calibri"/>
        <family val="2"/>
      </rPr>
      <t>17,5/20 Jancis Rosbinson, 96/100 Wine Spectator, 94/100 James Suckling</t>
    </r>
  </si>
  <si>
    <r>
      <rPr>
        <b/>
        <sz val="17"/>
        <color theme="1"/>
        <rFont val="Calibri"/>
        <family val="2"/>
      </rPr>
      <t>ARBOIS</t>
    </r>
    <r>
      <rPr>
        <sz val="17"/>
        <color theme="1"/>
        <rFont val="Calibri"/>
        <family val="2"/>
      </rPr>
      <t xml:space="preserve"> Chardonnay Domaine Rolet 2018</t>
    </r>
    <r>
      <rPr>
        <b/>
        <sz val="17"/>
        <color theme="1"/>
        <rFont val="Calibri"/>
        <family val="2"/>
      </rPr>
      <t xml:space="preserve"> - </t>
    </r>
    <r>
      <rPr>
        <i/>
        <sz val="11"/>
        <color theme="1"/>
        <rFont val="Calibri"/>
        <family val="2"/>
      </rPr>
      <t>91/100 Wine Enthusiast, 88/100 Le Guide des Meilleurs Vins de France</t>
    </r>
  </si>
  <si>
    <r>
      <rPr>
        <b/>
        <sz val="17"/>
        <rFont val="Calibri"/>
        <family val="2"/>
      </rPr>
      <t>RIESLING CRU D'ALSACE</t>
    </r>
    <r>
      <rPr>
        <sz val="17"/>
        <rFont val="Calibri"/>
        <family val="2"/>
      </rPr>
      <t xml:space="preserve"> "Kronenbourg" Domaine BOTT-GEYL 2016 -</t>
    </r>
    <r>
      <rPr>
        <b/>
        <sz val="17"/>
        <color rgb="FF00B050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BIO</t>
    </r>
    <r>
      <rPr>
        <b/>
        <sz val="17"/>
        <rFont val="Calibri"/>
        <family val="2"/>
      </rPr>
      <t xml:space="preserve"> -</t>
    </r>
    <r>
      <rPr>
        <b/>
        <sz val="12"/>
        <rFont val="Calibri"/>
        <family val="2"/>
      </rPr>
      <t xml:space="preserve"> </t>
    </r>
    <r>
      <rPr>
        <i/>
        <sz val="11"/>
        <rFont val="Calibri"/>
        <family val="2"/>
      </rPr>
      <t>92/100 Parker, 90/100 Meilleurs Vins de France</t>
    </r>
  </si>
  <si>
    <r>
      <rPr>
        <b/>
        <sz val="17"/>
        <rFont val="Calibri"/>
        <family val="2"/>
      </rPr>
      <t>POUILLY-FUMÉ</t>
    </r>
    <r>
      <rPr>
        <sz val="17"/>
        <rFont val="Calibri"/>
        <family val="2"/>
      </rPr>
      <t xml:space="preserve"> "Cuvée Léon" Domaine Jonathan Didier PABIOT 2020 -</t>
    </r>
    <r>
      <rPr>
        <b/>
        <sz val="17"/>
        <color rgb="FF00B050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BIO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-</t>
    </r>
    <r>
      <rPr>
        <sz val="12"/>
        <rFont val="Calibri"/>
        <family val="2"/>
      </rPr>
      <t xml:space="preserve"> </t>
    </r>
    <r>
      <rPr>
        <i/>
        <sz val="11"/>
        <rFont val="Calibri"/>
        <family val="2"/>
      </rPr>
      <t>92/100 Parker, 90/100 Meilleurs Vins de France</t>
    </r>
  </si>
  <si>
    <r>
      <rPr>
        <b/>
        <sz val="17"/>
        <rFont val="Calibri"/>
        <family val="2"/>
      </rPr>
      <t xml:space="preserve">BROUILLY </t>
    </r>
    <r>
      <rPr>
        <sz val="17"/>
        <rFont val="Calibri"/>
        <family val="2"/>
      </rPr>
      <t>Terres de Pierreux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>Château de Pierreux 2017 -</t>
    </r>
    <r>
      <rPr>
        <sz val="12"/>
        <rFont val="Calibri"/>
        <family val="2"/>
      </rPr>
      <t xml:space="preserve"> </t>
    </r>
    <r>
      <rPr>
        <i/>
        <sz val="11"/>
        <rFont val="Calibri"/>
        <family val="2"/>
      </rPr>
      <t>1* au Guide Hachette</t>
    </r>
  </si>
  <si>
    <r>
      <rPr>
        <b/>
        <sz val="17"/>
        <color theme="1"/>
        <rFont val="Calibri"/>
        <family val="2"/>
      </rPr>
      <t xml:space="preserve">CAHORS </t>
    </r>
    <r>
      <rPr>
        <sz val="17"/>
        <rFont val="Calibri"/>
        <family val="2"/>
      </rPr>
      <t>"Les Escures" MAS DEL PERIE 2020</t>
    </r>
    <r>
      <rPr>
        <sz val="17"/>
        <color theme="1"/>
        <rFont val="Calibri"/>
        <family val="2"/>
      </rPr>
      <t xml:space="preserve"> -</t>
    </r>
    <r>
      <rPr>
        <b/>
        <sz val="17"/>
        <color theme="1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BIOdynamie</t>
    </r>
    <r>
      <rPr>
        <i/>
        <sz val="17"/>
        <color theme="1"/>
        <rFont val="Calibri"/>
        <family val="2"/>
      </rPr>
      <t xml:space="preserve"> - </t>
    </r>
    <r>
      <rPr>
        <i/>
        <sz val="11"/>
        <color theme="1"/>
        <rFont val="Calibri"/>
        <family val="2"/>
      </rPr>
      <t>15/20 RVF</t>
    </r>
  </si>
  <si>
    <r>
      <rPr>
        <b/>
        <sz val="17"/>
        <color theme="1"/>
        <rFont val="Calibri"/>
        <family val="2"/>
      </rPr>
      <t>SAINT-AMOUR</t>
    </r>
    <r>
      <rPr>
        <sz val="17"/>
        <color theme="1"/>
        <rFont val="Calibri"/>
        <family val="2"/>
      </rPr>
      <t xml:space="preserve"> Comtesse de Vazeilles </t>
    </r>
    <r>
      <rPr>
        <sz val="17"/>
        <rFont val="Calibri"/>
        <family val="2"/>
      </rPr>
      <t>Château des BACHELARDS 201</t>
    </r>
    <r>
      <rPr>
        <sz val="17"/>
        <color theme="1"/>
        <rFont val="Calibri"/>
        <family val="2"/>
      </rPr>
      <t xml:space="preserve">9/20 </t>
    </r>
    <r>
      <rPr>
        <b/>
        <sz val="17"/>
        <color theme="1"/>
        <rFont val="Calibri"/>
        <family val="2"/>
      </rPr>
      <t>-</t>
    </r>
    <r>
      <rPr>
        <b/>
        <sz val="17"/>
        <color rgb="FF00B050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BIOdynamie</t>
    </r>
    <r>
      <rPr>
        <sz val="17"/>
        <color indexed="63"/>
        <rFont val="Calibri"/>
        <family val="2"/>
      </rPr>
      <t xml:space="preserve"> -</t>
    </r>
    <r>
      <rPr>
        <i/>
        <sz val="11"/>
        <color rgb="FF333333"/>
        <rFont val="Calibri"/>
        <family val="2"/>
      </rPr>
      <t xml:space="preserve"> Cité RVF</t>
    </r>
  </si>
  <si>
    <r>
      <rPr>
        <b/>
        <sz val="17"/>
        <rFont val="Calibri"/>
        <family val="2"/>
        <scheme val="minor"/>
      </rPr>
      <t>CÔTES-DE-PROVENCE</t>
    </r>
    <r>
      <rPr>
        <sz val="17"/>
        <rFont val="Calibri"/>
        <family val="2"/>
        <scheme val="minor"/>
      </rPr>
      <t xml:space="preserve"> "Rosé &amp; Or" Château MINUTY 2021 - </t>
    </r>
    <r>
      <rPr>
        <i/>
        <sz val="11"/>
        <rFont val="Calibri"/>
        <family val="2"/>
        <scheme val="minor"/>
      </rPr>
      <t>91/100 Robert Parker, 93/100 Vinous</t>
    </r>
  </si>
  <si>
    <r>
      <rPr>
        <b/>
        <sz val="17"/>
        <rFont val="Calibri"/>
        <family val="2"/>
      </rPr>
      <t xml:space="preserve">LANGUEDOC </t>
    </r>
    <r>
      <rPr>
        <sz val="17"/>
        <rFont val="Calibri"/>
        <family val="2"/>
      </rPr>
      <t>Cochon Volant Château de Caraguilhes 2021 -</t>
    </r>
    <r>
      <rPr>
        <sz val="17"/>
        <color indexed="63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BIO</t>
    </r>
    <r>
      <rPr>
        <b/>
        <sz val="17"/>
        <color rgb="FF00B050"/>
        <rFont val="Calibri"/>
        <family val="2"/>
      </rPr>
      <t xml:space="preserve"> - </t>
    </r>
    <r>
      <rPr>
        <i/>
        <sz val="11"/>
        <rFont val="Calibri"/>
        <family val="2"/>
      </rPr>
      <t>2* Bettane&amp;Desseauve</t>
    </r>
    <r>
      <rPr>
        <sz val="11"/>
        <color indexed="63"/>
        <rFont val="Calibri"/>
        <family val="2"/>
      </rPr>
      <t xml:space="preserve">, </t>
    </r>
    <r>
      <rPr>
        <i/>
        <sz val="11"/>
        <color rgb="FF333333"/>
        <rFont val="Calibri"/>
        <family val="2"/>
      </rPr>
      <t>15/20 J.Robinson</t>
    </r>
    <r>
      <rPr>
        <sz val="11"/>
        <color indexed="63"/>
        <rFont val="Calibri"/>
        <family val="2"/>
      </rPr>
      <t>,</t>
    </r>
    <r>
      <rPr>
        <i/>
        <sz val="11"/>
        <color rgb="FF333333"/>
        <rFont val="Calibri"/>
        <family val="2"/>
      </rPr>
      <t xml:space="preserve"> 90/100 Parker</t>
    </r>
  </si>
  <si>
    <r>
      <rPr>
        <b/>
        <sz val="17"/>
        <rFont val="Calibri"/>
        <family val="2"/>
      </rPr>
      <t xml:space="preserve">LANGUEDOC </t>
    </r>
    <r>
      <rPr>
        <sz val="17"/>
        <rFont val="Calibri"/>
        <family val="2"/>
      </rPr>
      <t>Château l'ARGENTIER 2016 -</t>
    </r>
    <r>
      <rPr>
        <sz val="12"/>
        <rFont val="Calibri"/>
        <family val="2"/>
      </rPr>
      <t xml:space="preserve"> </t>
    </r>
    <r>
      <rPr>
        <i/>
        <sz val="11"/>
        <rFont val="Calibri"/>
        <family val="2"/>
      </rPr>
      <t>Cité à la RVF</t>
    </r>
  </si>
  <si>
    <r>
      <rPr>
        <b/>
        <sz val="17"/>
        <rFont val="Calibri"/>
        <family val="2"/>
      </rPr>
      <t>LANGUEDOC LA CLAPE</t>
    </r>
    <r>
      <rPr>
        <sz val="17"/>
        <rFont val="Calibri"/>
        <family val="2"/>
      </rPr>
      <t xml:space="preserve"> "L'Épervier" Domaine Pech-Redon 2017 - </t>
    </r>
    <r>
      <rPr>
        <b/>
        <sz val="14"/>
        <color rgb="FF00B050"/>
        <rFont val="Calibri"/>
        <family val="2"/>
      </rPr>
      <t xml:space="preserve">BIO - </t>
    </r>
    <r>
      <rPr>
        <i/>
        <sz val="11"/>
        <rFont val="Calibri"/>
        <family val="2"/>
      </rPr>
      <t>Recommandé par la RVF et Bettane&amp;Desseauve</t>
    </r>
  </si>
  <si>
    <r>
      <rPr>
        <b/>
        <sz val="17"/>
        <color theme="1"/>
        <rFont val="Calibri"/>
        <family val="2"/>
      </rPr>
      <t xml:space="preserve">TERRASSES DU LARZAC </t>
    </r>
    <r>
      <rPr>
        <sz val="17"/>
        <color theme="1"/>
        <rFont val="Calibri"/>
        <family val="2"/>
      </rPr>
      <t xml:space="preserve">"Antonin et Louis" </t>
    </r>
    <r>
      <rPr>
        <sz val="17"/>
        <rFont val="Calibri"/>
        <family val="2"/>
      </rPr>
      <t xml:space="preserve">MAS DE LA SERRANE </t>
    </r>
    <r>
      <rPr>
        <sz val="17"/>
        <color theme="1"/>
        <rFont val="Calibri"/>
        <family val="2"/>
      </rPr>
      <t>2019 -</t>
    </r>
    <r>
      <rPr>
        <sz val="17"/>
        <color rgb="FF333333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BIO</t>
    </r>
    <r>
      <rPr>
        <sz val="16"/>
        <color indexed="63"/>
        <rFont val="Calibri"/>
        <family val="2"/>
      </rPr>
      <t xml:space="preserve"> - </t>
    </r>
    <r>
      <rPr>
        <i/>
        <sz val="11"/>
        <color rgb="FF333333"/>
        <rFont val="Calibri"/>
        <family val="2"/>
      </rPr>
      <t>97/100 Decanter, 2021 World Wine Award</t>
    </r>
  </si>
  <si>
    <r>
      <rPr>
        <b/>
        <sz val="17"/>
        <rFont val="Calibri"/>
        <family val="2"/>
        <scheme val="minor"/>
      </rPr>
      <t>ESPAGNE</t>
    </r>
    <r>
      <rPr>
        <sz val="17"/>
        <rFont val="Calibri"/>
        <family val="2"/>
        <scheme val="minor"/>
      </rPr>
      <t xml:space="preserve"> - RIOJA Valenciso cuvée Premium 2016 - </t>
    </r>
    <r>
      <rPr>
        <i/>
        <sz val="11"/>
        <rFont val="Calibri"/>
        <family val="2"/>
        <scheme val="minor"/>
      </rPr>
      <t>94/100 Parker - 95/100 Wine Spectator</t>
    </r>
  </si>
  <si>
    <r>
      <rPr>
        <b/>
        <sz val="17"/>
        <rFont val="Calibri"/>
        <family val="2"/>
        <scheme val="minor"/>
      </rPr>
      <t>AUSTRALIE</t>
    </r>
    <r>
      <rPr>
        <sz val="17"/>
        <rFont val="Calibri"/>
        <family val="2"/>
        <scheme val="minor"/>
      </rPr>
      <t xml:space="preserve"> - BAROSSA VALLEY Bin 28 SHIRAZ PENFOLD'S 2019 - </t>
    </r>
    <r>
      <rPr>
        <i/>
        <sz val="11"/>
        <rFont val="Calibri"/>
        <family val="2"/>
        <scheme val="minor"/>
      </rPr>
      <t>92/100 Parker, 16,5/20 Jancis Robinson, 93/100 Wine Spectator</t>
    </r>
  </si>
  <si>
    <r>
      <rPr>
        <sz val="17"/>
        <rFont val="Calibri"/>
        <family val="2"/>
      </rPr>
      <t>Champagne</t>
    </r>
    <r>
      <rPr>
        <b/>
        <sz val="17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>CHARLES LAFITTE</t>
    </r>
    <r>
      <rPr>
        <b/>
        <sz val="17"/>
        <rFont val="Calibri"/>
        <family val="2"/>
      </rPr>
      <t xml:space="preserve"> Cuvée 1834 </t>
    </r>
    <r>
      <rPr>
        <sz val="17"/>
        <rFont val="Calibri"/>
        <family val="2"/>
      </rPr>
      <t>Bru</t>
    </r>
    <r>
      <rPr>
        <sz val="16"/>
        <rFont val="Calibri"/>
        <family val="2"/>
      </rPr>
      <t xml:space="preserve">t </t>
    </r>
    <r>
      <rPr>
        <b/>
        <sz val="16"/>
        <rFont val="Calibri"/>
        <family val="2"/>
      </rPr>
      <t>-</t>
    </r>
    <r>
      <rPr>
        <b/>
        <sz val="12"/>
        <rFont val="Calibri"/>
        <family val="2"/>
      </rPr>
      <t xml:space="preserve"> </t>
    </r>
    <r>
      <rPr>
        <i/>
        <sz val="11"/>
        <rFont val="Calibri"/>
        <family val="2"/>
      </rPr>
      <t>3*** Guide Hachette</t>
    </r>
  </si>
  <si>
    <r>
      <rPr>
        <sz val="17"/>
        <rFont val="Calibri"/>
        <family val="2"/>
      </rPr>
      <t>Champagne</t>
    </r>
    <r>
      <rPr>
        <b/>
        <sz val="17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>JACQUART</t>
    </r>
    <r>
      <rPr>
        <b/>
        <sz val="17"/>
        <rFont val="Calibri"/>
        <family val="2"/>
      </rPr>
      <t xml:space="preserve"> Brut Signature 5 ans d'âge</t>
    </r>
    <r>
      <rPr>
        <sz val="17"/>
        <rFont val="Calibri"/>
        <family val="2"/>
      </rPr>
      <t xml:space="preserve"> -</t>
    </r>
    <r>
      <rPr>
        <b/>
        <sz val="12"/>
        <rFont val="Calibri"/>
        <family val="2"/>
      </rPr>
      <t xml:space="preserve"> </t>
    </r>
    <r>
      <rPr>
        <sz val="11"/>
        <rFont val="Calibri"/>
        <family val="2"/>
      </rPr>
      <t>3</t>
    </r>
    <r>
      <rPr>
        <i/>
        <sz val="11"/>
        <rFont val="Calibri"/>
        <family val="2"/>
      </rPr>
      <t xml:space="preserve">** Guide Hachette et coup de cœur </t>
    </r>
  </si>
  <si>
    <r>
      <rPr>
        <sz val="17"/>
        <rFont val="Calibri"/>
        <family val="2"/>
      </rPr>
      <t xml:space="preserve">Champagne </t>
    </r>
    <r>
      <rPr>
        <b/>
        <sz val="17"/>
        <color rgb="FFC00000"/>
        <rFont val="Calibri"/>
        <family val="2"/>
      </rPr>
      <t>LECLERC BRIANT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 xml:space="preserve">"Réserve Brut" </t>
    </r>
    <r>
      <rPr>
        <b/>
        <sz val="14"/>
        <color rgb="FF00B050"/>
        <rFont val="Calibri"/>
        <family val="2"/>
      </rPr>
      <t>BIO</t>
    </r>
    <r>
      <rPr>
        <b/>
        <sz val="16"/>
        <color rgb="FF00B050"/>
        <rFont val="Calibri"/>
        <family val="2"/>
      </rPr>
      <t xml:space="preserve"> </t>
    </r>
    <r>
      <rPr>
        <sz val="16"/>
        <color rgb="FF333333"/>
        <rFont val="Calibri"/>
        <family val="2"/>
      </rPr>
      <t>-</t>
    </r>
    <r>
      <rPr>
        <sz val="12"/>
        <color rgb="FF333333"/>
        <rFont val="Calibri"/>
        <family val="2"/>
      </rPr>
      <t xml:space="preserve"> </t>
    </r>
    <r>
      <rPr>
        <i/>
        <sz val="11"/>
        <rFont val="Calibri"/>
        <family val="2"/>
      </rPr>
      <t>93/100 RVF, classé dans les 5 meilleures grandes maisons de Champagnes</t>
    </r>
  </si>
  <si>
    <r>
      <rPr>
        <sz val="17"/>
        <rFont val="Calibri"/>
        <family val="2"/>
      </rPr>
      <t>Champagne</t>
    </r>
    <r>
      <rPr>
        <b/>
        <sz val="17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>TAITTINGER</t>
    </r>
    <r>
      <rPr>
        <b/>
        <sz val="17"/>
        <rFont val="Calibri"/>
        <family val="2"/>
      </rPr>
      <t xml:space="preserve"> Cuvée Prestige </t>
    </r>
    <r>
      <rPr>
        <sz val="17"/>
        <rFont val="Calibri"/>
        <family val="2"/>
      </rPr>
      <t>Brut</t>
    </r>
    <r>
      <rPr>
        <sz val="16"/>
        <rFont val="Calibri"/>
        <family val="2"/>
      </rPr>
      <t xml:space="preserve"> -</t>
    </r>
    <r>
      <rPr>
        <sz val="12"/>
        <rFont val="Calibri"/>
        <family val="2"/>
      </rPr>
      <t xml:space="preserve"> </t>
    </r>
    <r>
      <rPr>
        <i/>
        <sz val="11"/>
        <rFont val="Calibri"/>
        <family val="2"/>
      </rPr>
      <t>"Maison Exceptionnelle" Robert Parker, 16/20 Jancis Robinson</t>
    </r>
  </si>
  <si>
    <r>
      <rPr>
        <sz val="17"/>
        <rFont val="Calibri"/>
        <family val="2"/>
      </rPr>
      <t>Champagne</t>
    </r>
    <r>
      <rPr>
        <sz val="17"/>
        <color rgb="FFC00000"/>
        <rFont val="Calibri"/>
        <family val="2"/>
      </rPr>
      <t xml:space="preserve"> </t>
    </r>
    <r>
      <rPr>
        <b/>
        <sz val="17"/>
        <color rgb="FFC00000"/>
        <rFont val="Calibri"/>
        <family val="2"/>
      </rPr>
      <t>LOUIS ROEDERER</t>
    </r>
    <r>
      <rPr>
        <b/>
        <sz val="17"/>
        <rFont val="Calibri"/>
        <family val="2"/>
      </rPr>
      <t xml:space="preserve"> </t>
    </r>
    <r>
      <rPr>
        <sz val="17"/>
        <rFont val="Calibri"/>
        <family val="2"/>
      </rPr>
      <t xml:space="preserve">Brut </t>
    </r>
    <r>
      <rPr>
        <b/>
        <sz val="17"/>
        <rFont val="Calibri"/>
        <family val="2"/>
      </rPr>
      <t>Collection 242</t>
    </r>
    <r>
      <rPr>
        <sz val="16"/>
        <rFont val="Calibri"/>
        <family val="2"/>
      </rPr>
      <t xml:space="preserve"> - </t>
    </r>
    <r>
      <rPr>
        <i/>
        <sz val="11"/>
        <rFont val="Calibri"/>
        <family val="2"/>
      </rPr>
      <t>"Maison Exceptionnelle" Parker 92/100, Elu maison N°1 en champagne par la RVF</t>
    </r>
  </si>
  <si>
    <r>
      <rPr>
        <b/>
        <sz val="17"/>
        <color theme="1"/>
        <rFont val="Calibri"/>
        <family val="2"/>
      </rPr>
      <t xml:space="preserve">EDWART, </t>
    </r>
    <r>
      <rPr>
        <sz val="17"/>
        <color theme="1"/>
        <rFont val="Calibri"/>
        <family val="2"/>
      </rPr>
      <t>Chocolatiers à Paris - Coffret Exclusif Praliné, 25 pièces, 140g</t>
    </r>
  </si>
  <si>
    <r>
      <rPr>
        <b/>
        <sz val="17"/>
        <rFont val="Calibri"/>
        <family val="2"/>
      </rPr>
      <t>BORDEAUX SUPÉRIEUR</t>
    </r>
    <r>
      <rPr>
        <sz val="17"/>
        <rFont val="Calibri"/>
        <family val="2"/>
      </rPr>
      <t xml:space="preserve"> Château La Chapelle d'Aliénor by La GAFFELIERE 2015</t>
    </r>
    <r>
      <rPr>
        <i/>
        <sz val="10"/>
        <rFont val="Calibri"/>
        <family val="2"/>
      </rPr>
      <t xml:space="preserve">, </t>
    </r>
    <r>
      <rPr>
        <i/>
        <sz val="11"/>
        <rFont val="Calibri"/>
        <family val="2"/>
      </rPr>
      <t>millésime d'exception</t>
    </r>
  </si>
  <si>
    <r>
      <rPr>
        <b/>
        <sz val="17"/>
        <rFont val="Calibri"/>
        <family val="2"/>
      </rPr>
      <t>LALANDE-DE-POMEROL</t>
    </r>
    <r>
      <rPr>
        <sz val="17"/>
        <rFont val="Calibri"/>
        <family val="2"/>
      </rPr>
      <t xml:space="preserve"> Plaisir de Siaurac 2016</t>
    </r>
    <r>
      <rPr>
        <i/>
        <sz val="10"/>
        <rFont val="Calibri"/>
        <family val="2"/>
      </rPr>
      <t xml:space="preserve">, </t>
    </r>
    <r>
      <rPr>
        <i/>
        <sz val="11"/>
        <rFont val="Calibri"/>
        <family val="2"/>
      </rPr>
      <t>millésime d'exception</t>
    </r>
  </si>
  <si>
    <r>
      <t xml:space="preserve">SAINT-ESTÈPHE CRU BOURGEOIS </t>
    </r>
    <r>
      <rPr>
        <sz val="17"/>
        <rFont val="Calibri"/>
        <family val="2"/>
      </rPr>
      <t>Château Tour des Termes 2016</t>
    </r>
    <r>
      <rPr>
        <i/>
        <sz val="10"/>
        <rFont val="Calibri"/>
        <family val="2"/>
      </rPr>
      <t xml:space="preserve">, </t>
    </r>
    <r>
      <rPr>
        <i/>
        <sz val="11"/>
        <rFont val="Calibri"/>
        <family val="2"/>
      </rPr>
      <t>millésime d'exception</t>
    </r>
  </si>
  <si>
    <r>
      <t xml:space="preserve">MARGAUX CRU d'EXCEPTION </t>
    </r>
    <r>
      <rPr>
        <sz val="17"/>
        <rFont val="Calibri"/>
        <family val="2"/>
      </rPr>
      <t>Château SIRAN 2015</t>
    </r>
    <r>
      <rPr>
        <i/>
        <sz val="10"/>
        <rFont val="Calibri"/>
        <family val="2"/>
      </rPr>
      <t xml:space="preserve">, </t>
    </r>
    <r>
      <rPr>
        <i/>
        <sz val="11"/>
        <rFont val="Calibri"/>
        <family val="2"/>
      </rPr>
      <t>millésime d'exception</t>
    </r>
  </si>
  <si>
    <r>
      <t xml:space="preserve">SAINT-ÉMILION GRAND CRU CLASSÉ </t>
    </r>
    <r>
      <rPr>
        <sz val="17"/>
        <rFont val="Calibri"/>
        <family val="2"/>
      </rPr>
      <t xml:space="preserve">Château GRAND CORBIN DESPAGNE 2015 - </t>
    </r>
    <r>
      <rPr>
        <b/>
        <sz val="14"/>
        <color rgb="FF00B050"/>
        <rFont val="Calibri"/>
        <family val="2"/>
      </rPr>
      <t>BIO</t>
    </r>
    <r>
      <rPr>
        <i/>
        <sz val="10"/>
        <rFont val="Calibri"/>
        <family val="2"/>
      </rPr>
      <t xml:space="preserve">, </t>
    </r>
    <r>
      <rPr>
        <i/>
        <sz val="11"/>
        <rFont val="Calibri"/>
        <family val="2"/>
      </rPr>
      <t>millésime d'exception</t>
    </r>
  </si>
  <si>
    <r>
      <rPr>
        <b/>
        <sz val="17"/>
        <color theme="1"/>
        <rFont val="Calibri"/>
        <family val="2"/>
      </rPr>
      <t>POMMARD</t>
    </r>
    <r>
      <rPr>
        <sz val="16"/>
        <color theme="1"/>
        <rFont val="Calibri"/>
        <family val="2"/>
      </rPr>
      <t xml:space="preserve"> "Les Chanlins" Domaine Saint-Marc 2019</t>
    </r>
    <r>
      <rPr>
        <i/>
        <sz val="10"/>
        <color theme="1"/>
        <rFont val="Calibri"/>
        <family val="2"/>
      </rPr>
      <t xml:space="preserve">, </t>
    </r>
    <r>
      <rPr>
        <i/>
        <sz val="11"/>
        <color theme="1"/>
        <rFont val="Calibri"/>
        <family val="2"/>
      </rPr>
      <t>millésime d'exception</t>
    </r>
  </si>
  <si>
    <r>
      <t xml:space="preserve">HAUTES COTES DE NUITS Blanc </t>
    </r>
    <r>
      <rPr>
        <sz val="17"/>
        <rFont val="Calibri"/>
        <family val="2"/>
      </rPr>
      <t>Grande Réserve Cave des Hautes Côtes 2018</t>
    </r>
  </si>
  <si>
    <r>
      <t>SANTENAY 1er CRU</t>
    </r>
    <r>
      <rPr>
        <sz val="17"/>
        <rFont val="Calibri"/>
        <family val="2"/>
      </rPr>
      <t xml:space="preserve"> </t>
    </r>
    <r>
      <rPr>
        <b/>
        <sz val="17"/>
        <rFont val="Calibri"/>
        <family val="2"/>
      </rPr>
      <t xml:space="preserve">Blanc </t>
    </r>
    <r>
      <rPr>
        <sz val="17"/>
        <rFont val="Calibri"/>
        <family val="2"/>
      </rPr>
      <t>"La Maladière" Château de Pommard 2017</t>
    </r>
  </si>
  <si>
    <r>
      <t>CHINON Rouge</t>
    </r>
    <r>
      <rPr>
        <sz val="17"/>
        <rFont val="Calibri"/>
        <family val="2"/>
      </rPr>
      <t xml:space="preserve"> "La Cuisine de ma Mère" Domaine Nicolas Grosbois</t>
    </r>
    <r>
      <rPr>
        <b/>
        <sz val="17"/>
        <color rgb="FFC00000"/>
        <rFont val="Calibri"/>
        <family val="2"/>
      </rPr>
      <t xml:space="preserve"> </t>
    </r>
    <r>
      <rPr>
        <sz val="17"/>
        <rFont val="Calibri"/>
        <family val="2"/>
      </rPr>
      <t xml:space="preserve">2021 - </t>
    </r>
    <r>
      <rPr>
        <b/>
        <sz val="14"/>
        <color rgb="FF00B050"/>
        <rFont val="Calibri"/>
        <family val="2"/>
      </rPr>
      <t>BIO</t>
    </r>
  </si>
  <si>
    <r>
      <rPr>
        <b/>
        <sz val="17"/>
        <rFont val="Calibri"/>
        <family val="2"/>
      </rPr>
      <t xml:space="preserve">BOURGUEIL </t>
    </r>
    <r>
      <rPr>
        <sz val="17"/>
        <rFont val="Calibri"/>
        <family val="2"/>
      </rPr>
      <t xml:space="preserve">"Côte 50" Domaine Yannick Amirault 2021 - </t>
    </r>
    <r>
      <rPr>
        <b/>
        <sz val="14"/>
        <color rgb="FF00B050"/>
        <rFont val="Calibri"/>
        <family val="2"/>
      </rPr>
      <t>BIO</t>
    </r>
  </si>
  <si>
    <r>
      <rPr>
        <b/>
        <sz val="17"/>
        <rFont val="Calibri"/>
        <family val="2"/>
      </rPr>
      <t>CÔTES-DU-ROUSSILON VILLAGES</t>
    </r>
    <r>
      <rPr>
        <sz val="17"/>
        <rFont val="Calibri"/>
        <family val="2"/>
      </rPr>
      <t xml:space="preserve"> "Les SORCIÈRES" Domaine du CLOS DES FÉES 2021, </t>
    </r>
    <r>
      <rPr>
        <i/>
        <sz val="11"/>
        <rFont val="Calibri"/>
        <family val="2"/>
      </rPr>
      <t>16,5/20 Gault&amp;Millau</t>
    </r>
  </si>
  <si>
    <r>
      <rPr>
        <b/>
        <sz val="17"/>
        <rFont val="Calibri"/>
        <family val="2"/>
      </rPr>
      <t xml:space="preserve">SAINT-ESTÈPHE 5ème CRU CLASSÉ </t>
    </r>
    <r>
      <rPr>
        <sz val="17"/>
        <rFont val="Calibri"/>
        <family val="2"/>
      </rPr>
      <t xml:space="preserve">Château COS LABORY 2018 - </t>
    </r>
    <r>
      <rPr>
        <b/>
        <sz val="14"/>
        <color rgb="FF00B050"/>
        <rFont val="Calibri"/>
        <family val="2"/>
      </rPr>
      <t>BIO</t>
    </r>
    <r>
      <rPr>
        <sz val="12"/>
        <rFont val="Calibri"/>
        <family val="2"/>
      </rPr>
      <t xml:space="preserve"> </t>
    </r>
    <r>
      <rPr>
        <sz val="10"/>
        <rFont val="Calibri"/>
        <family val="2"/>
      </rPr>
      <t xml:space="preserve">- </t>
    </r>
    <r>
      <rPr>
        <i/>
        <sz val="11"/>
        <rFont val="Calibri"/>
        <family val="2"/>
      </rPr>
      <t>93/100 Parker, 92/100 James Suckling</t>
    </r>
  </si>
  <si>
    <r>
      <rPr>
        <b/>
        <sz val="17"/>
        <rFont val="Calibri"/>
        <family val="2"/>
      </rPr>
      <t xml:space="preserve">SAINT-JULIEN Cru D'Exception </t>
    </r>
    <r>
      <rPr>
        <sz val="17"/>
        <rFont val="Calibri"/>
        <family val="2"/>
      </rPr>
      <t>Château GLORIA 2017</t>
    </r>
    <r>
      <rPr>
        <sz val="10"/>
        <rFont val="Calibri"/>
        <family val="2"/>
      </rPr>
      <t xml:space="preserve"> - </t>
    </r>
    <r>
      <rPr>
        <i/>
        <sz val="11"/>
        <rFont val="Calibri"/>
        <family val="2"/>
      </rPr>
      <t>92/100 Wine Spectator, 16+/20 J. Robinson</t>
    </r>
  </si>
  <si>
    <r>
      <rPr>
        <b/>
        <sz val="17"/>
        <rFont val="Calibri"/>
        <family val="2"/>
      </rPr>
      <t>PAUILLAC 5ème GRAND CRU CLASSÉ</t>
    </r>
    <r>
      <rPr>
        <sz val="17"/>
        <rFont val="Calibri"/>
        <family val="2"/>
      </rPr>
      <t xml:space="preserve"> Château PÉDESCLAUX 2016</t>
    </r>
    <r>
      <rPr>
        <sz val="14"/>
        <rFont val="Calibri"/>
        <family val="2"/>
      </rPr>
      <t xml:space="preserve"> </t>
    </r>
    <r>
      <rPr>
        <sz val="17"/>
        <rFont val="Calibri"/>
        <family val="2"/>
      </rPr>
      <t>-</t>
    </r>
    <r>
      <rPr>
        <i/>
        <sz val="10"/>
        <rFont val="Calibri"/>
        <family val="2"/>
      </rPr>
      <t xml:space="preserve"> </t>
    </r>
    <r>
      <rPr>
        <i/>
        <sz val="11"/>
        <rFont val="Calibri"/>
        <family val="2"/>
      </rPr>
      <t>92/100 Wine Spectator, 93/100 Robert Parker</t>
    </r>
  </si>
  <si>
    <r>
      <rPr>
        <b/>
        <sz val="17"/>
        <rFont val="Calibri"/>
        <family val="2"/>
      </rPr>
      <t>SAINT-ÉMILION GRAND CRU CLASSÉ</t>
    </r>
    <r>
      <rPr>
        <sz val="17"/>
        <rFont val="Calibri"/>
        <family val="2"/>
      </rPr>
      <t xml:space="preserve"> Château La Tour Figeac 2015 - </t>
    </r>
    <r>
      <rPr>
        <i/>
        <sz val="11"/>
        <rFont val="Calibri"/>
        <family val="2"/>
      </rPr>
      <t>91/00 Parker, 17/20 Jancis Robinson</t>
    </r>
  </si>
  <si>
    <r>
      <rPr>
        <b/>
        <sz val="17"/>
        <rFont val="Calibri"/>
        <family val="2"/>
      </rPr>
      <t xml:space="preserve">PAUILLAC 5ème GRAND CRU CLASSÉ </t>
    </r>
    <r>
      <rPr>
        <sz val="17"/>
        <rFont val="Calibri"/>
        <family val="2"/>
      </rPr>
      <t>Château D'ARMAILHAC 2019</t>
    </r>
    <r>
      <rPr>
        <sz val="16"/>
        <rFont val="Calibri"/>
        <family val="2"/>
      </rPr>
      <t xml:space="preserve"> </t>
    </r>
    <r>
      <rPr>
        <sz val="10"/>
        <rFont val="Calibri"/>
        <family val="2"/>
      </rPr>
      <t xml:space="preserve">- </t>
    </r>
    <r>
      <rPr>
        <i/>
        <sz val="11"/>
        <rFont val="Calibri"/>
        <family val="2"/>
      </rPr>
      <t>94/100 James Suckling, 91/100 Vinous</t>
    </r>
  </si>
  <si>
    <r>
      <rPr>
        <b/>
        <sz val="17"/>
        <rFont val="Calibri"/>
        <family val="2"/>
      </rPr>
      <t>POMEROL</t>
    </r>
    <r>
      <rPr>
        <sz val="17"/>
        <rFont val="Calibri"/>
        <family val="2"/>
      </rPr>
      <t xml:space="preserve"> Château Petit Village 2014 - </t>
    </r>
    <r>
      <rPr>
        <i/>
        <sz val="11"/>
        <rFont val="Calibri"/>
        <family val="2"/>
      </rPr>
      <t>16,5/20 Jancis Robinson, 91/100 Wine Spectator</t>
    </r>
  </si>
  <si>
    <r>
      <t xml:space="preserve">VINS </t>
    </r>
    <r>
      <rPr>
        <b/>
        <i/>
        <sz val="14"/>
        <color rgb="FFC00000"/>
        <rFont val="Calibri"/>
        <family val="2"/>
        <scheme val="minor"/>
      </rPr>
      <t>+</t>
    </r>
    <r>
      <rPr>
        <b/>
        <i/>
        <sz val="14"/>
        <color rgb="FF333333"/>
        <rFont val="Calibri"/>
        <family val="2"/>
        <scheme val="minor"/>
      </rPr>
      <t xml:space="preserve"> VINS - Tél : 05 56 95 70 95 - N° siret : 42824406500036 -  fmichelon@vinsplusvins.fr</t>
    </r>
  </si>
  <si>
    <r>
      <t>ALOXE-CORTON</t>
    </r>
    <r>
      <rPr>
        <sz val="17"/>
        <color theme="1"/>
        <rFont val="Calibri"/>
        <family val="2"/>
      </rPr>
      <t xml:space="preserve"> Domaine Jean-Pierre Maldant 2020</t>
    </r>
  </si>
  <si>
    <r>
      <rPr>
        <b/>
        <sz val="17"/>
        <rFont val="Calibri"/>
        <family val="2"/>
      </rPr>
      <t>CÔTEAUX D'AIX EN PROVENCE</t>
    </r>
    <r>
      <rPr>
        <sz val="17"/>
        <rFont val="Calibri"/>
        <family val="2"/>
      </rPr>
      <t xml:space="preserve"> Château d'Éole 2021 - </t>
    </r>
    <r>
      <rPr>
        <b/>
        <sz val="14"/>
        <color rgb="FF00B050"/>
        <rFont val="Calibri"/>
        <family val="2"/>
      </rPr>
      <t>BIO</t>
    </r>
  </si>
  <si>
    <r>
      <rPr>
        <b/>
        <sz val="17"/>
        <rFont val="Calibri"/>
        <family val="2"/>
      </rPr>
      <t>LANGUEDOC MONTPEYROUX</t>
    </r>
    <r>
      <rPr>
        <sz val="17"/>
        <rFont val="Calibri"/>
        <family val="2"/>
      </rPr>
      <t xml:space="preserve"> Domaine d'Aupilhac 2019 - </t>
    </r>
    <r>
      <rPr>
        <b/>
        <sz val="14"/>
        <color rgb="FF00B050"/>
        <rFont val="Calibri"/>
        <family val="2"/>
      </rPr>
      <t>BIO</t>
    </r>
  </si>
  <si>
    <r>
      <rPr>
        <b/>
        <sz val="17"/>
        <rFont val="Calibri"/>
        <family val="2"/>
      </rPr>
      <t>SAINT-JULIEN</t>
    </r>
    <r>
      <rPr>
        <sz val="17"/>
        <rFont val="Calibri"/>
        <family val="2"/>
      </rPr>
      <t xml:space="preserve"> Les FIEFS DE LAGRANGE 2016</t>
    </r>
    <r>
      <rPr>
        <i/>
        <sz val="10"/>
        <rFont val="Calibri"/>
        <family val="2"/>
      </rPr>
      <t xml:space="preserve">, </t>
    </r>
    <r>
      <rPr>
        <i/>
        <sz val="11"/>
        <rFont val="Calibri"/>
        <family val="2"/>
      </rPr>
      <t>2nd vin du Château Lagrange</t>
    </r>
  </si>
  <si>
    <r>
      <rPr>
        <b/>
        <u/>
        <sz val="18"/>
        <color rgb="FF333333"/>
        <rFont val="Calibri"/>
        <family val="2"/>
      </rPr>
      <t>INFORMATIONS DE LIVRAISON</t>
    </r>
    <r>
      <rPr>
        <sz val="18"/>
        <color rgb="FF333333"/>
        <rFont val="Calibri"/>
        <family val="2"/>
      </rPr>
      <t xml:space="preserve"> : </t>
    </r>
    <r>
      <rPr>
        <sz val="14"/>
        <color indexed="63"/>
        <rFont val="Calibri"/>
        <family val="2"/>
      </rPr>
      <t xml:space="preserve">
</t>
    </r>
    <r>
      <rPr>
        <b/>
        <sz val="14"/>
        <color rgb="FF333333"/>
        <rFont val="Calibri"/>
        <family val="2"/>
      </rPr>
      <t xml:space="preserve">NOM - Prénom:                                           
SOCIETE (à préciser si livraison sur votre lieu de travail) :  
ADRESSE : 
CODE POSTAL :                                                               VILLE : 
PORTABLE :                                                                      EMAIL  :                                                                       </t>
    </r>
    <r>
      <rPr>
        <b/>
        <i/>
        <sz val="14"/>
        <color rgb="FF333333"/>
        <rFont val="Calibri"/>
        <family val="2"/>
      </rPr>
      <t xml:space="preserve">  </t>
    </r>
    <r>
      <rPr>
        <b/>
        <sz val="14"/>
        <color rgb="FF333333"/>
        <rFont val="Calibri"/>
        <family val="2"/>
      </rPr>
      <t xml:space="preserve">             @ 
REMARQUES POUR FACILITER LA LIVRAISON (code immeuble, gardien) : 
 </t>
    </r>
    <r>
      <rPr>
        <b/>
        <sz val="13"/>
        <color rgb="FF333333"/>
        <rFont val="Calibri"/>
        <family val="2"/>
      </rPr>
      <t xml:space="preserve">
Pour toute prestation spéciale de livraison (à l'étage, en sous-sol, en main propre, manutention spécifique, le samedi ou avant 13h), nous contacter pour devis préalable.
ADRESSE DE FACTURATION (si différente de l'adresse de livraison, merci de l'inscrire ici) :  
MODE DE REGLEMENT :   󠇎 Virement bancaire (nous demander notre RIB)    󠇎 Carte Bancaire (par téléphone au 05.56.95.70.95 - lien sécurisé)
* : Vous pouvez envoyer par mail votre bon de commande à </t>
    </r>
    <r>
      <rPr>
        <b/>
        <u/>
        <sz val="13"/>
        <color rgb="FF333333"/>
        <rFont val="Calibri"/>
        <family val="2"/>
      </rPr>
      <t>fmichelon@vinsplusvins.fr</t>
    </r>
  </si>
  <si>
    <t>Pour toute question ou conseil œnologique :  Florian MICHELON - Responsable des Ventes entreprises - fmichelon@vinsplusvins.fr ou 06.31.96.24.51</t>
  </si>
  <si>
    <t>BMAU19</t>
  </si>
  <si>
    <r>
      <rPr>
        <b/>
        <sz val="17"/>
        <rFont val="Calibri"/>
        <family val="2"/>
      </rPr>
      <t>BORDEAUX SUPÉRIEUR</t>
    </r>
    <r>
      <rPr>
        <sz val="17"/>
        <rFont val="Calibri"/>
        <family val="2"/>
      </rPr>
      <t xml:space="preserve"> Le "B" de MAUCAILLOU 2019</t>
    </r>
  </si>
  <si>
    <t>ALIENOR18</t>
  </si>
  <si>
    <r>
      <t xml:space="preserve">BORDEAUX SUPÉRIEUR </t>
    </r>
    <r>
      <rPr>
        <sz val="17"/>
        <rFont val="Calibri"/>
        <family val="2"/>
      </rPr>
      <t>Chapelle d'Aliénor by La Gaffelière 2018</t>
    </r>
    <r>
      <rPr>
        <sz val="10"/>
        <rFont val="Calibri"/>
        <family val="2"/>
      </rPr>
      <t xml:space="preserve"> - 2* Guide Hachette</t>
    </r>
  </si>
  <si>
    <t>CDRT20MONT</t>
  </si>
  <si>
    <r>
      <rPr>
        <b/>
        <sz val="17"/>
        <rFont val="Calibri"/>
        <family val="2"/>
        <scheme val="minor"/>
      </rPr>
      <t xml:space="preserve">CÔTES-DU-RHÔNE </t>
    </r>
    <r>
      <rPr>
        <sz val="17"/>
        <rFont val="Calibri"/>
        <family val="2"/>
        <scheme val="minor"/>
      </rPr>
      <t>"Tradition" Domaine Montmartel 2020</t>
    </r>
    <r>
      <rPr>
        <sz val="17"/>
        <color theme="4"/>
        <rFont val="Calibri"/>
        <family val="2"/>
        <scheme val="minor"/>
      </rPr>
      <t xml:space="preserve"> -</t>
    </r>
    <r>
      <rPr>
        <b/>
        <sz val="16"/>
        <color theme="4"/>
        <rFont val="Calibri"/>
        <family val="2"/>
        <scheme val="minor"/>
      </rPr>
      <t xml:space="preserve"> </t>
    </r>
    <r>
      <rPr>
        <b/>
        <sz val="14"/>
        <color rgb="FF00B050"/>
        <rFont val="Calibri"/>
        <family val="2"/>
        <scheme val="minor"/>
      </rPr>
      <t>BIO</t>
    </r>
    <r>
      <rPr>
        <b/>
        <sz val="16"/>
        <color theme="4"/>
        <rFont val="Calibri"/>
        <family val="2"/>
        <scheme val="minor"/>
      </rPr>
      <t xml:space="preserve"> -</t>
    </r>
    <r>
      <rPr>
        <b/>
        <sz val="12"/>
        <color theme="4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2* Guide Hachette des Vins</t>
    </r>
  </si>
  <si>
    <t>BECSFINS20</t>
  </si>
  <si>
    <t>CDR19G</t>
  </si>
  <si>
    <r>
      <rPr>
        <b/>
        <sz val="17"/>
        <rFont val="Calibri"/>
        <family val="2"/>
        <scheme val="minor"/>
      </rPr>
      <t xml:space="preserve">CÔTES DE GASCOGNE </t>
    </r>
    <r>
      <rPr>
        <sz val="17"/>
        <rFont val="Calibri"/>
        <family val="2"/>
        <scheme val="minor"/>
      </rPr>
      <t xml:space="preserve">"Été Gascon" Domaine de PELLEHAUT 2021 - </t>
    </r>
    <r>
      <rPr>
        <i/>
        <sz val="10"/>
        <rFont val="Calibri"/>
        <family val="2"/>
        <scheme val="minor"/>
      </rPr>
      <t>Médaille d'Argent Concours Paris 2019</t>
    </r>
  </si>
  <si>
    <t>DARONS20</t>
  </si>
  <si>
    <r>
      <rPr>
        <b/>
        <sz val="17"/>
        <rFont val="Calibri"/>
        <family val="2"/>
      </rPr>
      <t>LANGUEDOC</t>
    </r>
    <r>
      <rPr>
        <sz val="17"/>
        <rFont val="Calibri"/>
        <family val="2"/>
      </rPr>
      <t xml:space="preserve"> "Les Darons" by JEFF CARREL 2021 - </t>
    </r>
    <r>
      <rPr>
        <i/>
        <sz val="10"/>
        <rFont val="Calibri"/>
        <family val="2"/>
      </rPr>
      <t>93/100 Parker, 14/20 Bettane &amp; Desseauve</t>
    </r>
  </si>
  <si>
    <t>MISIVA21</t>
  </si>
  <si>
    <r>
      <rPr>
        <b/>
        <sz val="17"/>
        <rFont val="Calibri"/>
        <family val="2"/>
        <scheme val="minor"/>
      </rPr>
      <t xml:space="preserve">ESPAGNE </t>
    </r>
    <r>
      <rPr>
        <sz val="17"/>
        <rFont val="Calibri"/>
        <family val="2"/>
        <scheme val="minor"/>
      </rPr>
      <t>- RIBERA DEL DUERO DOCq Tinto Misiva 2021</t>
    </r>
  </si>
  <si>
    <r>
      <rPr>
        <b/>
        <sz val="17"/>
        <rFont val="Calibri"/>
        <family val="2"/>
        <scheme val="minor"/>
      </rPr>
      <t>CÔTES-DU-RHÔNE Rouge</t>
    </r>
    <r>
      <rPr>
        <sz val="17"/>
        <rFont val="Calibri"/>
        <family val="2"/>
        <scheme val="minor"/>
      </rPr>
      <t xml:space="preserve"> Domaine GUIGAL 2019 </t>
    </r>
    <r>
      <rPr>
        <sz val="16"/>
        <rFont val="Calibri"/>
        <family val="2"/>
        <scheme val="minor"/>
      </rPr>
      <t xml:space="preserve">- </t>
    </r>
    <r>
      <rPr>
        <i/>
        <sz val="10"/>
        <rFont val="Calibri"/>
        <family val="2"/>
        <scheme val="minor"/>
      </rPr>
      <t>90-92/100 Jeb Dunnuck, 89-91/100 Robert Parker</t>
    </r>
  </si>
  <si>
    <r>
      <rPr>
        <b/>
        <sz val="17"/>
        <rFont val="Calibri"/>
        <family val="2"/>
        <scheme val="minor"/>
      </rPr>
      <t>CÔTES-DU-RHÔNE VILLAGES Rouge</t>
    </r>
    <r>
      <rPr>
        <sz val="17"/>
        <rFont val="Calibri"/>
        <family val="2"/>
        <scheme val="minor"/>
      </rPr>
      <t xml:space="preserve"> Les Becs Fins</t>
    </r>
    <r>
      <rPr>
        <b/>
        <sz val="17"/>
        <rFont val="Calibri"/>
        <family val="2"/>
        <scheme val="minor"/>
      </rPr>
      <t xml:space="preserve"> </t>
    </r>
    <r>
      <rPr>
        <sz val="17"/>
        <rFont val="Calibri"/>
        <family val="2"/>
        <scheme val="minor"/>
      </rPr>
      <t xml:space="preserve">TARDIEU-LAURENT 2020 - </t>
    </r>
    <r>
      <rPr>
        <i/>
        <sz val="10"/>
        <rFont val="Calibri"/>
        <family val="2"/>
        <scheme val="minor"/>
      </rPr>
      <t>91/100 Wine Enthusiast, Cité par Parker, RVF*</t>
    </r>
  </si>
  <si>
    <r>
      <rPr>
        <b/>
        <sz val="17"/>
        <rFont val="Calibri"/>
        <family val="2"/>
        <scheme val="minor"/>
      </rPr>
      <t xml:space="preserve">MÉDOC </t>
    </r>
    <r>
      <rPr>
        <sz val="17"/>
        <rFont val="Calibri"/>
        <family val="2"/>
        <scheme val="minor"/>
      </rPr>
      <t>Mouton Cadet Réserve - Baron Philippe de ROTHSCHILD 2016</t>
    </r>
  </si>
  <si>
    <r>
      <t xml:space="preserve">MÂCON Blanc </t>
    </r>
    <r>
      <rPr>
        <sz val="17"/>
        <rFont val="Calibri"/>
        <family val="2"/>
      </rPr>
      <t>"Les Crays" Domaine Marillier Père &amp; Fils 2020</t>
    </r>
  </si>
  <si>
    <t>MACB20MARIL</t>
  </si>
  <si>
    <t>MOUTCAD16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</si>
</sst>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indexed="63"/>
      <name val="Calibri"/>
      <family val="2"/>
    </font>
    <font>
      <sz val="16"/>
      <color indexed="16"/>
      <name val="Raleway"/>
      <family val="2"/>
    </font>
    <font>
      <b/>
      <sz val="11"/>
      <color indexed="63"/>
      <name val="Calibri"/>
      <family val="2"/>
    </font>
    <font>
      <b/>
      <i/>
      <sz val="11"/>
      <color indexed="63"/>
      <name val="Calibri"/>
      <family val="2"/>
    </font>
    <font>
      <b/>
      <sz val="12"/>
      <name val="Calibri"/>
      <family val="2"/>
    </font>
    <font>
      <sz val="12"/>
      <color indexed="63"/>
      <name val="Cambria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color rgb="FF333333"/>
      <name val="Calibri"/>
      <family val="2"/>
      <scheme val="minor"/>
    </font>
    <font>
      <i/>
      <sz val="8"/>
      <color rgb="FF333333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u/>
      <sz val="12"/>
      <color rgb="FF333333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4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strike/>
      <sz val="12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6"/>
      <color rgb="FF9F0600"/>
      <name val="Raleway"/>
      <family val="2"/>
    </font>
    <font>
      <b/>
      <sz val="14"/>
      <color rgb="FFFFC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16"/>
      <color rgb="FF333333"/>
      <name val="Calibri"/>
      <family val="2"/>
      <scheme val="minor"/>
    </font>
    <font>
      <b/>
      <sz val="10"/>
      <color theme="0"/>
      <name val="Calibri"/>
      <family val="2"/>
      <scheme val="minor"/>
    </font>
    <font>
      <strike/>
      <sz val="12"/>
      <color theme="1" tint="0.14999847407452621"/>
      <name val="Calibri"/>
      <family val="2"/>
    </font>
    <font>
      <b/>
      <sz val="12"/>
      <color theme="1" tint="0.14996795556505021"/>
      <name val="Calibri"/>
      <family val="2"/>
      <scheme val="minor"/>
    </font>
    <font>
      <strike/>
      <sz val="12"/>
      <color theme="1" tint="0.14999847407452621"/>
      <name val="Calibri"/>
      <family val="2"/>
      <scheme val="minor"/>
    </font>
    <font>
      <b/>
      <sz val="14"/>
      <color rgb="FFFF6699"/>
      <name val="Calibri"/>
      <family val="2"/>
      <scheme val="minor"/>
    </font>
    <font>
      <strike/>
      <sz val="12"/>
      <color theme="1" tint="0.249977111117893"/>
      <name val="Calibri"/>
      <family val="2"/>
      <scheme val="minor"/>
    </font>
    <font>
      <sz val="12"/>
      <color rgb="FF333333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333333"/>
      <name val="Calibri"/>
      <family val="2"/>
      <scheme val="minor"/>
    </font>
    <font>
      <i/>
      <sz val="9"/>
      <color rgb="FF333333"/>
      <name val="Calibri"/>
      <family val="2"/>
      <scheme val="minor"/>
    </font>
    <font>
      <sz val="12"/>
      <name val="Calibri"/>
      <family val="2"/>
    </font>
    <font>
      <i/>
      <sz val="11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rgb="FF333333"/>
      <name val="Calibri"/>
      <family val="2"/>
    </font>
    <font>
      <b/>
      <sz val="12"/>
      <color rgb="FFFF0000"/>
      <name val="Calibri"/>
      <family val="2"/>
    </font>
    <font>
      <sz val="12"/>
      <color theme="5"/>
      <name val="Calibri"/>
      <family val="2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8"/>
      <color rgb="FF333333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u/>
      <sz val="22"/>
      <color indexed="8"/>
      <name val="Calibri"/>
      <family val="2"/>
    </font>
    <font>
      <sz val="9"/>
      <color rgb="FF333333"/>
      <name val="Calibri"/>
      <family val="2"/>
      <scheme val="minor"/>
    </font>
    <font>
      <b/>
      <sz val="14"/>
      <name val="Calibri"/>
      <family val="2"/>
      <scheme val="minor"/>
    </font>
    <font>
      <sz val="7"/>
      <color rgb="FF333333"/>
      <name val="Calibri"/>
      <family val="2"/>
      <scheme val="minor"/>
    </font>
    <font>
      <b/>
      <sz val="14"/>
      <color rgb="FFFF99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8"/>
      <name val="Raleway Bold"/>
    </font>
    <font>
      <b/>
      <sz val="28"/>
      <color rgb="FF878787"/>
      <name val="Raleway Bold"/>
    </font>
    <font>
      <sz val="11"/>
      <name val="Arial"/>
      <family val="2"/>
    </font>
    <font>
      <sz val="12"/>
      <color indexed="63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strike/>
      <sz val="12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trike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indexed="63"/>
      <name val="Calibri"/>
      <family val="2"/>
    </font>
    <font>
      <sz val="18"/>
      <color rgb="FF333333"/>
      <name val="Calibri"/>
      <family val="2"/>
    </font>
    <font>
      <b/>
      <u/>
      <sz val="18"/>
      <color rgb="FF333333"/>
      <name val="Calibri"/>
      <family val="2"/>
    </font>
    <font>
      <b/>
      <sz val="28"/>
      <color rgb="FFC00000"/>
      <name val="Raleway Bold"/>
    </font>
    <font>
      <b/>
      <sz val="17"/>
      <color rgb="FFFF9900"/>
      <name val="Calibri"/>
      <family val="2"/>
      <scheme val="minor"/>
    </font>
    <font>
      <sz val="17"/>
      <name val="Calibri"/>
      <family val="2"/>
    </font>
    <font>
      <b/>
      <sz val="17"/>
      <name val="Calibri"/>
      <family val="2"/>
    </font>
    <font>
      <sz val="17"/>
      <color theme="1"/>
      <name val="Calibri"/>
      <family val="2"/>
    </font>
    <font>
      <b/>
      <sz val="17"/>
      <color rgb="FFC00000"/>
      <name val="Calibri"/>
      <family val="2"/>
      <scheme val="minor"/>
    </font>
    <font>
      <b/>
      <sz val="17"/>
      <color rgb="FF00B050"/>
      <name val="Calibri"/>
      <family val="2"/>
    </font>
    <font>
      <b/>
      <sz val="17"/>
      <color indexed="63"/>
      <name val="Calibri"/>
      <family val="2"/>
    </font>
    <font>
      <sz val="14"/>
      <name val="Calibri"/>
      <family val="2"/>
    </font>
    <font>
      <b/>
      <sz val="14"/>
      <color theme="1" tint="0.14999847407452621"/>
      <name val="Calibri"/>
      <family val="2"/>
      <scheme val="minor"/>
    </font>
    <font>
      <b/>
      <sz val="12"/>
      <color theme="0"/>
      <name val="Cambria"/>
      <family val="1"/>
      <scheme val="major"/>
    </font>
    <font>
      <b/>
      <sz val="14"/>
      <color theme="0"/>
      <name val="Cambria"/>
      <family val="1"/>
      <scheme val="major"/>
    </font>
    <font>
      <b/>
      <sz val="28"/>
      <color theme="1"/>
      <name val="Raleway Bold"/>
    </font>
    <font>
      <b/>
      <sz val="12.5"/>
      <color theme="0"/>
      <name val="Cambria"/>
      <family val="1"/>
      <scheme val="major"/>
    </font>
    <font>
      <b/>
      <sz val="26"/>
      <color theme="0"/>
      <name val="Century Gothic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2"/>
      <color rgb="FFFF7C80"/>
      <name val="Calibri"/>
      <family val="2"/>
    </font>
    <font>
      <b/>
      <sz val="14"/>
      <color rgb="FFFF7C80"/>
      <name val="Calibri"/>
      <family val="2"/>
      <scheme val="minor"/>
    </font>
    <font>
      <sz val="16"/>
      <name val="Calibri"/>
      <family val="2"/>
    </font>
    <font>
      <b/>
      <sz val="16"/>
      <name val="Calibri"/>
      <family val="2"/>
    </font>
    <font>
      <sz val="16"/>
      <color indexed="63"/>
      <name val="Calibri"/>
      <family val="2"/>
    </font>
    <font>
      <b/>
      <sz val="16"/>
      <color rgb="FF00B050"/>
      <name val="Calibri"/>
      <family val="2"/>
    </font>
    <font>
      <i/>
      <sz val="16"/>
      <name val="Calibri"/>
      <family val="2"/>
    </font>
    <font>
      <sz val="16"/>
      <color theme="1"/>
      <name val="Calibri"/>
      <family val="2"/>
    </font>
    <font>
      <b/>
      <sz val="16"/>
      <color rgb="FFC00000"/>
      <name val="Calibri"/>
      <family val="2"/>
      <scheme val="minor"/>
    </font>
    <font>
      <sz val="16"/>
      <color rgb="FF333333"/>
      <name val="Calibri"/>
      <family val="2"/>
    </font>
    <font>
      <b/>
      <sz val="16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color rgb="FFFF9900"/>
      <name val="Calibri"/>
      <family val="2"/>
      <scheme val="minor"/>
    </font>
    <font>
      <i/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7"/>
      <color theme="1"/>
      <name val="Calibri"/>
      <family val="2"/>
    </font>
    <font>
      <sz val="17"/>
      <color rgb="FF333333"/>
      <name val="Calibri"/>
      <family val="2"/>
    </font>
    <font>
      <sz val="17"/>
      <name val="Calibri"/>
      <family val="2"/>
      <scheme val="minor"/>
    </font>
    <font>
      <b/>
      <sz val="17"/>
      <name val="Calibri"/>
      <family val="2"/>
      <scheme val="minor"/>
    </font>
    <font>
      <b/>
      <sz val="18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rgb="FF333333"/>
      <name val="Calibri"/>
      <family val="2"/>
      <scheme val="minor"/>
    </font>
    <font>
      <b/>
      <sz val="17"/>
      <color theme="5"/>
      <name val="Calibri"/>
      <family val="2"/>
    </font>
    <font>
      <sz val="17"/>
      <color indexed="63"/>
      <name val="Calibri"/>
      <family val="2"/>
    </font>
    <font>
      <i/>
      <sz val="17"/>
      <color theme="1"/>
      <name val="Calibri"/>
      <family val="2"/>
    </font>
    <font>
      <sz val="17"/>
      <color rgb="FFFF0000"/>
      <name val="Calibri"/>
      <family val="2"/>
    </font>
    <font>
      <b/>
      <sz val="17"/>
      <color rgb="FFFF0000"/>
      <name val="Calibri"/>
      <family val="2"/>
    </font>
    <font>
      <b/>
      <sz val="17"/>
      <color rgb="FFC00000"/>
      <name val="Calibri"/>
      <family val="2"/>
    </font>
    <font>
      <sz val="17"/>
      <color rgb="FFC00000"/>
      <name val="Calibri"/>
      <family val="2"/>
    </font>
    <font>
      <b/>
      <sz val="36"/>
      <color rgb="FFC00000"/>
      <name val="Raleway Bold"/>
    </font>
    <font>
      <b/>
      <sz val="36"/>
      <color rgb="FFC00000"/>
      <name val="Calibi"/>
    </font>
    <font>
      <b/>
      <sz val="17"/>
      <color rgb="FFFF6699"/>
      <name val="Calibri"/>
      <family val="2"/>
      <scheme val="minor"/>
    </font>
    <font>
      <sz val="14"/>
      <color theme="1"/>
      <name val="Calibri"/>
      <family val="2"/>
    </font>
    <font>
      <sz val="17"/>
      <color theme="4"/>
      <name val="Calibri"/>
      <family val="2"/>
      <scheme val="minor"/>
    </font>
    <font>
      <b/>
      <sz val="14"/>
      <color rgb="FF00B050"/>
      <name val="Calibri"/>
      <family val="2"/>
    </font>
    <font>
      <b/>
      <sz val="12"/>
      <color rgb="FF333333"/>
      <name val="Cambria"/>
      <family val="1"/>
    </font>
    <font>
      <b/>
      <sz val="12"/>
      <color rgb="FFC00000"/>
      <name val="Cambria"/>
      <family val="1"/>
    </font>
    <font>
      <b/>
      <sz val="12"/>
      <color indexed="63"/>
      <name val="Cambria"/>
      <family val="1"/>
    </font>
    <font>
      <b/>
      <sz val="14"/>
      <color rgb="FF00B050"/>
      <name val="Calibri"/>
      <family val="2"/>
      <scheme val="minor"/>
    </font>
    <font>
      <b/>
      <sz val="12"/>
      <color theme="8" tint="-0.249977111117893"/>
      <name val="Calibri"/>
      <family val="2"/>
    </font>
    <font>
      <b/>
      <sz val="14"/>
      <color rgb="FF333333"/>
      <name val="Calibri"/>
      <family val="2"/>
    </font>
    <font>
      <b/>
      <i/>
      <sz val="14"/>
      <color rgb="FF333333"/>
      <name val="Calibri"/>
      <family val="2"/>
    </font>
    <font>
      <b/>
      <sz val="13"/>
      <color rgb="FF333333"/>
      <name val="Calibri"/>
      <family val="2"/>
    </font>
    <font>
      <b/>
      <sz val="12"/>
      <color rgb="FFC00000"/>
      <name val="Calibri"/>
      <family val="2"/>
    </font>
    <font>
      <b/>
      <sz val="14"/>
      <color theme="1"/>
      <name val="Calibri"/>
      <family val="2"/>
    </font>
    <font>
      <sz val="14"/>
      <color rgb="FF00B050"/>
      <name val="Calibri"/>
      <family val="2"/>
    </font>
    <font>
      <b/>
      <sz val="14"/>
      <name val="Calibri"/>
      <family val="2"/>
    </font>
    <font>
      <i/>
      <sz val="12"/>
      <color theme="1"/>
      <name val="Calibri"/>
      <family val="2"/>
    </font>
    <font>
      <b/>
      <sz val="17"/>
      <color rgb="FF00B05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</font>
    <font>
      <sz val="11"/>
      <color indexed="63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3"/>
      <color rgb="FF333333"/>
      <name val="Calibri"/>
      <family val="2"/>
    </font>
    <font>
      <b/>
      <sz val="12"/>
      <color theme="5"/>
      <name val="Calibri"/>
      <family val="2"/>
      <scheme val="minor"/>
    </font>
    <font>
      <i/>
      <sz val="10"/>
      <name val="Calibri"/>
      <family val="2"/>
      <scheme val="minor"/>
    </font>
    <font>
      <sz val="1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9694"/>
        <bgColor indexed="64"/>
      </patternFill>
    </fill>
    <fill>
      <gradientFill degree="90">
        <stop position="0">
          <color theme="0"/>
        </stop>
        <stop position="1">
          <color rgb="FFD99694"/>
        </stop>
      </gradientFill>
    </fill>
    <fill>
      <gradientFill degree="270">
        <stop position="0">
          <color theme="0"/>
        </stop>
        <stop position="1">
          <color theme="5"/>
        </stop>
      </gradientFill>
    </fill>
    <fill>
      <gradientFill degree="90">
        <stop position="0">
          <color theme="0"/>
        </stop>
        <stop position="0.5">
          <color theme="7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6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0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CC66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00B0F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D1AD15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D3BAA9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1" tint="0.49803155613879818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0000"/>
        </stop>
        <stop position="1">
          <color theme="0"/>
        </stop>
      </gradientFill>
    </fill>
    <fill>
      <gradientFill degree="270">
        <stop position="0">
          <color theme="0"/>
        </stop>
        <stop position="1">
          <color rgb="FFD99694"/>
        </stop>
      </gradientFill>
    </fill>
    <fill>
      <gradientFill degree="90">
        <stop position="0">
          <color theme="0"/>
        </stop>
        <stop position="0.5">
          <color rgb="FF996633"/>
        </stop>
        <stop position="1">
          <color theme="0"/>
        </stop>
      </gradient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0" fillId="0" borderId="0"/>
    <xf numFmtId="0" fontId="70" fillId="0" borderId="0" applyNumberFormat="0" applyFill="0" applyBorder="0" applyProtection="0">
      <alignment vertical="top" wrapText="1"/>
    </xf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1">
    <xf numFmtId="0" fontId="0" fillId="0" borderId="0" xfId="0"/>
    <xf numFmtId="0" fontId="13" fillId="0" borderId="0" xfId="0" applyFont="1"/>
    <xf numFmtId="0" fontId="14" fillId="0" borderId="0" xfId="0" applyFont="1"/>
    <xf numFmtId="0" fontId="13" fillId="0" borderId="0" xfId="0" applyFont="1" applyProtection="1">
      <protection locked="0"/>
    </xf>
    <xf numFmtId="0" fontId="13" fillId="0" borderId="0" xfId="0" applyFont="1" applyAlignment="1">
      <alignment vertical="center"/>
    </xf>
    <xf numFmtId="164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164" fontId="31" fillId="0" borderId="1" xfId="0" applyNumberFormat="1" applyFont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6" fillId="0" borderId="9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164" fontId="33" fillId="0" borderId="1" xfId="0" applyNumberFormat="1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vertical="center"/>
    </xf>
    <xf numFmtId="164" fontId="22" fillId="0" borderId="18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39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2" borderId="34" xfId="0" applyFont="1" applyFill="1" applyBorder="1" applyAlignment="1">
      <alignment vertical="center"/>
    </xf>
    <xf numFmtId="0" fontId="24" fillId="0" borderId="34" xfId="0" applyFont="1" applyBorder="1" applyAlignment="1">
      <alignment vertical="center"/>
    </xf>
    <xf numFmtId="0" fontId="55" fillId="0" borderId="0" xfId="0" applyFont="1"/>
    <xf numFmtId="0" fontId="53" fillId="0" borderId="0" xfId="0" applyFont="1"/>
    <xf numFmtId="0" fontId="5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164" fontId="53" fillId="0" borderId="0" xfId="0" applyNumberFormat="1" applyFont="1" applyAlignment="1">
      <alignment vertical="center"/>
    </xf>
    <xf numFmtId="164" fontId="55" fillId="0" borderId="0" xfId="0" applyNumberFormat="1" applyFont="1"/>
    <xf numFmtId="0" fontId="26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7" fillId="0" borderId="9" xfId="0" applyFont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27" fillId="0" borderId="21" xfId="0" applyFont="1" applyBorder="1" applyAlignment="1" applyProtection="1">
      <alignment vertical="center"/>
      <protection locked="0"/>
    </xf>
    <xf numFmtId="0" fontId="36" fillId="2" borderId="8" xfId="0" applyFont="1" applyFill="1" applyBorder="1" applyAlignment="1" applyProtection="1">
      <alignment vertical="center"/>
      <protection locked="0"/>
    </xf>
    <xf numFmtId="164" fontId="33" fillId="2" borderId="1" xfId="0" applyNumberFormat="1" applyFont="1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42" fillId="2" borderId="8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66" fillId="0" borderId="1" xfId="0" applyFont="1" applyBorder="1" applyAlignment="1">
      <alignment vertical="center"/>
    </xf>
    <xf numFmtId="0" fontId="66" fillId="0" borderId="7" xfId="0" applyFont="1" applyBorder="1" applyAlignment="1">
      <alignment vertical="center"/>
    </xf>
    <xf numFmtId="0" fontId="6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9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4" fillId="0" borderId="7" xfId="0" applyFont="1" applyBorder="1" applyAlignment="1">
      <alignment vertical="center"/>
    </xf>
    <xf numFmtId="0" fontId="66" fillId="0" borderId="36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32" fillId="0" borderId="9" xfId="0" applyFont="1" applyBorder="1" applyAlignment="1" applyProtection="1">
      <alignment horizontal="left" vertical="center"/>
      <protection locked="0"/>
    </xf>
    <xf numFmtId="0" fontId="42" fillId="0" borderId="8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center" vertical="center"/>
      <protection locked="0"/>
    </xf>
    <xf numFmtId="0" fontId="72" fillId="0" borderId="0" xfId="0" applyFont="1" applyAlignment="1">
      <alignment horizontal="center"/>
    </xf>
    <xf numFmtId="0" fontId="11" fillId="0" borderId="34" xfId="0" applyFont="1" applyBorder="1" applyAlignment="1">
      <alignment vertical="center"/>
    </xf>
    <xf numFmtId="0" fontId="47" fillId="0" borderId="9" xfId="0" applyFont="1" applyBorder="1" applyAlignment="1" applyProtection="1">
      <alignment horizontal="left" vertical="center"/>
      <protection locked="0"/>
    </xf>
    <xf numFmtId="0" fontId="61" fillId="0" borderId="21" xfId="0" applyFont="1" applyBorder="1" applyAlignment="1">
      <alignment horizontal="left" vertical="center"/>
    </xf>
    <xf numFmtId="0" fontId="71" fillId="0" borderId="1" xfId="0" applyFont="1" applyBorder="1" applyAlignment="1">
      <alignment vertical="center"/>
    </xf>
    <xf numFmtId="0" fontId="74" fillId="0" borderId="1" xfId="0" applyFont="1" applyBorder="1" applyAlignment="1">
      <alignment vertical="center"/>
    </xf>
    <xf numFmtId="0" fontId="74" fillId="0" borderId="7" xfId="0" applyFont="1" applyBorder="1" applyAlignment="1">
      <alignment vertical="center"/>
    </xf>
    <xf numFmtId="164" fontId="73" fillId="0" borderId="1" xfId="0" applyNumberFormat="1" applyFont="1" applyBorder="1" applyAlignment="1">
      <alignment horizontal="center" vertical="center"/>
    </xf>
    <xf numFmtId="164" fontId="73" fillId="0" borderId="1" xfId="0" applyNumberFormat="1" applyFont="1" applyBorder="1" applyAlignment="1">
      <alignment horizontal="center" vertical="center" wrapText="1"/>
    </xf>
    <xf numFmtId="164" fontId="73" fillId="0" borderId="18" xfId="0" applyNumberFormat="1" applyFont="1" applyBorder="1" applyAlignment="1">
      <alignment horizontal="center" vertical="center" wrapText="1"/>
    </xf>
    <xf numFmtId="164" fontId="73" fillId="0" borderId="37" xfId="0" applyNumberFormat="1" applyFont="1" applyBorder="1" applyAlignment="1">
      <alignment horizontal="center" vertical="center" wrapText="1"/>
    </xf>
    <xf numFmtId="164" fontId="73" fillId="0" borderId="16" xfId="0" applyNumberFormat="1" applyFont="1" applyBorder="1" applyAlignment="1">
      <alignment horizontal="center" vertical="center"/>
    </xf>
    <xf numFmtId="0" fontId="75" fillId="0" borderId="9" xfId="0" applyFont="1" applyBorder="1" applyAlignment="1">
      <alignment vertical="center"/>
    </xf>
    <xf numFmtId="0" fontId="6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9" fillId="0" borderId="7" xfId="0" applyFont="1" applyBorder="1" applyAlignment="1">
      <alignment vertical="center"/>
    </xf>
    <xf numFmtId="0" fontId="71" fillId="0" borderId="7" xfId="0" applyFont="1" applyBorder="1" applyAlignment="1">
      <alignment vertical="center"/>
    </xf>
    <xf numFmtId="164" fontId="76" fillId="0" borderId="1" xfId="0" applyNumberFormat="1" applyFont="1" applyBorder="1" applyAlignment="1">
      <alignment horizontal="center" vertical="center"/>
    </xf>
    <xf numFmtId="0" fontId="77" fillId="0" borderId="1" xfId="0" applyFont="1" applyBorder="1" applyAlignment="1" applyProtection="1">
      <alignment horizontal="center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2" borderId="9" xfId="0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63" fillId="0" borderId="8" xfId="0" applyFont="1" applyBorder="1" applyAlignment="1" applyProtection="1">
      <alignment horizontal="left" vertical="center"/>
      <protection locked="0"/>
    </xf>
    <xf numFmtId="0" fontId="49" fillId="2" borderId="8" xfId="0" applyFont="1" applyFill="1" applyBorder="1" applyAlignment="1" applyProtection="1">
      <alignment horizontal="left" vertical="center"/>
      <protection locked="0"/>
    </xf>
    <xf numFmtId="0" fontId="49" fillId="2" borderId="9" xfId="0" applyFont="1" applyFill="1" applyBorder="1" applyAlignment="1" applyProtection="1">
      <alignment horizontal="left" vertical="center"/>
      <protection locked="0"/>
    </xf>
    <xf numFmtId="0" fontId="45" fillId="2" borderId="8" xfId="0" applyFont="1" applyFill="1" applyBorder="1" applyAlignment="1" applyProtection="1">
      <alignment horizontal="left" vertical="center"/>
      <protection locked="0"/>
    </xf>
    <xf numFmtId="0" fontId="41" fillId="0" borderId="5" xfId="0" applyFont="1" applyBorder="1" applyAlignment="1">
      <alignment horizontal="left" vertical="center" wrapText="1"/>
    </xf>
    <xf numFmtId="0" fontId="83" fillId="0" borderId="8" xfId="0" applyFont="1" applyBorder="1" applyAlignment="1" applyProtection="1">
      <alignment horizontal="left" vertical="center"/>
      <protection locked="0"/>
    </xf>
    <xf numFmtId="0" fontId="83" fillId="0" borderId="8" xfId="0" applyFont="1" applyBorder="1" applyAlignment="1" applyProtection="1">
      <alignment vertical="center"/>
      <protection locked="0"/>
    </xf>
    <xf numFmtId="0" fontId="88" fillId="0" borderId="9" xfId="0" applyFont="1" applyBorder="1" applyAlignment="1" applyProtection="1">
      <alignment vertical="center"/>
      <protection locked="0"/>
    </xf>
    <xf numFmtId="0" fontId="83" fillId="0" borderId="9" xfId="0" applyFont="1" applyBorder="1" applyAlignment="1" applyProtection="1">
      <alignment horizontal="left" vertical="center" wrapText="1"/>
      <protection locked="0"/>
    </xf>
    <xf numFmtId="0" fontId="83" fillId="0" borderId="9" xfId="0" applyFont="1" applyBorder="1" applyAlignment="1" applyProtection="1">
      <alignment vertical="center"/>
      <protection locked="0"/>
    </xf>
    <xf numFmtId="0" fontId="83" fillId="0" borderId="11" xfId="0" applyFont="1" applyBorder="1" applyAlignment="1" applyProtection="1">
      <alignment horizontal="left" vertical="center"/>
      <protection locked="0"/>
    </xf>
    <xf numFmtId="0" fontId="83" fillId="0" borderId="35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2" borderId="9" xfId="0" applyNumberFormat="1" applyFont="1" applyFill="1" applyBorder="1" applyAlignment="1">
      <alignment horizontal="center" vertical="center" wrapText="1"/>
    </xf>
    <xf numFmtId="164" fontId="90" fillId="0" borderId="1" xfId="0" applyNumberFormat="1" applyFont="1" applyBorder="1" applyAlignment="1">
      <alignment horizontal="center" vertical="center" wrapText="1"/>
    </xf>
    <xf numFmtId="164" fontId="59" fillId="0" borderId="1" xfId="0" applyNumberFormat="1" applyFont="1" applyBorder="1" applyAlignment="1">
      <alignment horizontal="center" vertical="center" wrapText="1"/>
    </xf>
    <xf numFmtId="164" fontId="59" fillId="0" borderId="18" xfId="0" applyNumberFormat="1" applyFont="1" applyBorder="1" applyAlignment="1">
      <alignment horizontal="center" vertical="center" wrapText="1"/>
    </xf>
    <xf numFmtId="164" fontId="59" fillId="0" borderId="19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 applyProtection="1">
      <alignment horizontal="center" vertical="center" wrapText="1"/>
      <protection locked="0"/>
    </xf>
    <xf numFmtId="164" fontId="29" fillId="0" borderId="6" xfId="0" applyNumberFormat="1" applyFont="1" applyBorder="1" applyAlignment="1">
      <alignment horizontal="center" vertical="center" wrapText="1"/>
    </xf>
    <xf numFmtId="164" fontId="26" fillId="0" borderId="10" xfId="0" applyNumberFormat="1" applyFont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 wrapText="1"/>
    </xf>
    <xf numFmtId="164" fontId="26" fillId="0" borderId="10" xfId="0" applyNumberFormat="1" applyFont="1" applyBorder="1" applyAlignment="1">
      <alignment horizontal="center" vertical="center"/>
    </xf>
    <xf numFmtId="164" fontId="27" fillId="0" borderId="10" xfId="0" applyNumberFormat="1" applyFont="1" applyBorder="1" applyAlignment="1">
      <alignment horizontal="center" vertical="center"/>
    </xf>
    <xf numFmtId="164" fontId="34" fillId="0" borderId="10" xfId="0" applyNumberFormat="1" applyFont="1" applyBorder="1" applyAlignment="1">
      <alignment horizontal="center" vertical="center"/>
    </xf>
    <xf numFmtId="164" fontId="27" fillId="0" borderId="23" xfId="0" applyNumberFormat="1" applyFont="1" applyBorder="1" applyAlignment="1">
      <alignment horizontal="center" vertical="center"/>
    </xf>
    <xf numFmtId="164" fontId="54" fillId="0" borderId="14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/>
    </xf>
    <xf numFmtId="164" fontId="17" fillId="0" borderId="2" xfId="0" applyNumberFormat="1" applyFont="1" applyBorder="1" applyAlignment="1">
      <alignment horizontal="center" vertical="center" wrapText="1"/>
    </xf>
    <xf numFmtId="0" fontId="83" fillId="0" borderId="8" xfId="0" applyFont="1" applyBorder="1" applyAlignment="1" applyProtection="1">
      <alignment horizontal="left" vertical="center" wrapText="1"/>
      <protection locked="0"/>
    </xf>
    <xf numFmtId="0" fontId="84" fillId="0" borderId="8" xfId="0" applyFont="1" applyBorder="1" applyAlignment="1" applyProtection="1">
      <alignment horizontal="left" vertical="center" wrapText="1"/>
      <protection locked="0"/>
    </xf>
    <xf numFmtId="0" fontId="82" fillId="0" borderId="21" xfId="0" applyFont="1" applyBorder="1" applyAlignment="1">
      <alignment vertical="center" wrapText="1"/>
    </xf>
    <xf numFmtId="0" fontId="83" fillId="0" borderId="9" xfId="0" applyFont="1" applyBorder="1" applyAlignment="1" applyProtection="1">
      <alignment horizontal="left" vertical="center"/>
      <protection locked="0"/>
    </xf>
    <xf numFmtId="0" fontId="86" fillId="0" borderId="9" xfId="0" applyFont="1" applyBorder="1" applyAlignment="1" applyProtection="1">
      <alignment vertical="center" wrapText="1"/>
      <protection locked="0"/>
    </xf>
    <xf numFmtId="0" fontId="83" fillId="0" borderId="12" xfId="0" applyFont="1" applyBorder="1" applyAlignment="1" applyProtection="1">
      <alignment horizontal="left" vertical="center"/>
      <protection locked="0"/>
    </xf>
    <xf numFmtId="0" fontId="50" fillId="0" borderId="9" xfId="0" applyFont="1" applyBorder="1" applyAlignment="1" applyProtection="1">
      <alignment horizontal="left" vertical="center"/>
      <protection locked="0"/>
    </xf>
    <xf numFmtId="0" fontId="45" fillId="0" borderId="9" xfId="0" applyFont="1" applyBorder="1" applyAlignment="1" applyProtection="1">
      <alignment horizontal="left" vertical="center"/>
      <protection locked="0"/>
    </xf>
    <xf numFmtId="0" fontId="49" fillId="2" borderId="21" xfId="0" applyFont="1" applyFill="1" applyBorder="1" applyAlignment="1" applyProtection="1">
      <alignment horizontal="left" vertical="center"/>
      <protection locked="0"/>
    </xf>
    <xf numFmtId="0" fontId="42" fillId="0" borderId="21" xfId="0" applyFont="1" applyBorder="1" applyAlignment="1" applyProtection="1">
      <alignment vertical="center"/>
      <protection locked="0"/>
    </xf>
    <xf numFmtId="0" fontId="67" fillId="2" borderId="7" xfId="0" applyFont="1" applyFill="1" applyBorder="1" applyAlignment="1">
      <alignment horizontal="left" vertical="center" wrapText="1"/>
    </xf>
    <xf numFmtId="0" fontId="61" fillId="0" borderId="21" xfId="0" applyFont="1" applyBorder="1" applyAlignment="1" applyProtection="1">
      <alignment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98" fillId="0" borderId="9" xfId="0" applyFont="1" applyBorder="1" applyAlignment="1" applyProtection="1">
      <alignment horizontal="right" vertical="center"/>
      <protection locked="0"/>
    </xf>
    <xf numFmtId="0" fontId="99" fillId="0" borderId="1" xfId="0" applyFont="1" applyBorder="1" applyAlignment="1">
      <alignment horizontal="center" vertical="center" wrapText="1"/>
    </xf>
    <xf numFmtId="0" fontId="99" fillId="0" borderId="7" xfId="0" applyFont="1" applyBorder="1" applyAlignment="1">
      <alignment horizontal="center" vertical="center" wrapText="1"/>
    </xf>
    <xf numFmtId="0" fontId="102" fillId="2" borderId="8" xfId="0" applyFont="1" applyFill="1" applyBorder="1" applyAlignment="1" applyProtection="1">
      <alignment horizontal="left" vertical="center"/>
      <protection locked="0"/>
    </xf>
    <xf numFmtId="164" fontId="73" fillId="2" borderId="1" xfId="0" applyNumberFormat="1" applyFont="1" applyFill="1" applyBorder="1" applyAlignment="1">
      <alignment horizontal="center" vertical="center"/>
    </xf>
    <xf numFmtId="0" fontId="108" fillId="0" borderId="16" xfId="0" applyFont="1" applyBorder="1" applyAlignment="1" applyProtection="1">
      <alignment horizontal="center" vertical="center"/>
      <protection locked="0"/>
    </xf>
    <xf numFmtId="0" fontId="108" fillId="0" borderId="1" xfId="0" applyFont="1" applyBorder="1" applyAlignment="1" applyProtection="1">
      <alignment horizontal="center" vertical="center"/>
      <protection locked="0"/>
    </xf>
    <xf numFmtId="0" fontId="108" fillId="2" borderId="1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164" fontId="73" fillId="0" borderId="7" xfId="0" applyNumberFormat="1" applyFont="1" applyBorder="1" applyAlignment="1">
      <alignment horizontal="center" vertical="center"/>
    </xf>
    <xf numFmtId="164" fontId="59" fillId="0" borderId="1" xfId="0" applyNumberFormat="1" applyFont="1" applyBorder="1" applyAlignment="1">
      <alignment horizontal="center" vertical="center"/>
    </xf>
    <xf numFmtId="164" fontId="90" fillId="2" borderId="1" xfId="0" applyNumberFormat="1" applyFont="1" applyFill="1" applyBorder="1" applyAlignment="1">
      <alignment horizontal="center" vertical="center" wrapText="1"/>
    </xf>
    <xf numFmtId="164" fontId="90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17" fillId="0" borderId="20" xfId="0" applyNumberFormat="1" applyFont="1" applyBorder="1" applyAlignment="1">
      <alignment horizontal="center" vertical="center" wrapText="1"/>
    </xf>
    <xf numFmtId="164" fontId="59" fillId="0" borderId="7" xfId="0" applyNumberFormat="1" applyFont="1" applyBorder="1" applyAlignment="1">
      <alignment horizontal="center" vertical="center"/>
    </xf>
    <xf numFmtId="164" fontId="90" fillId="0" borderId="16" xfId="0" applyNumberFormat="1" applyFont="1" applyBorder="1" applyAlignment="1">
      <alignment horizontal="center" vertical="center"/>
    </xf>
    <xf numFmtId="164" fontId="90" fillId="2" borderId="1" xfId="0" applyNumberFormat="1" applyFont="1" applyFill="1" applyBorder="1" applyAlignment="1">
      <alignment horizontal="center" vertical="center"/>
    </xf>
    <xf numFmtId="164" fontId="59" fillId="0" borderId="16" xfId="0" applyNumberFormat="1" applyFont="1" applyBorder="1" applyAlignment="1">
      <alignment horizontal="center" vertical="center"/>
    </xf>
    <xf numFmtId="164" fontId="59" fillId="2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 applyProtection="1">
      <alignment vertical="center"/>
      <protection locked="0"/>
    </xf>
    <xf numFmtId="0" fontId="23" fillId="0" borderId="9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 applyProtection="1">
      <alignment vertical="center"/>
      <protection locked="0"/>
    </xf>
    <xf numFmtId="0" fontId="42" fillId="2" borderId="11" xfId="0" applyFont="1" applyFill="1" applyBorder="1" applyAlignment="1" applyProtection="1">
      <alignment vertical="center"/>
      <protection locked="0"/>
    </xf>
    <xf numFmtId="164" fontId="22" fillId="2" borderId="7" xfId="0" applyNumberFormat="1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2" fillId="2" borderId="7" xfId="0" applyFont="1" applyFill="1" applyBorder="1" applyAlignment="1" applyProtection="1">
      <alignment vertical="center" wrapText="1"/>
      <protection locked="0"/>
    </xf>
    <xf numFmtId="0" fontId="82" fillId="0" borderId="28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12" fillId="0" borderId="1" xfId="0" applyFont="1" applyBorder="1" applyAlignment="1">
      <alignment horizontal="center" vertical="center"/>
    </xf>
    <xf numFmtId="164" fontId="22" fillId="2" borderId="16" xfId="0" applyNumberFormat="1" applyFont="1" applyFill="1" applyBorder="1" applyAlignment="1">
      <alignment horizontal="center" vertical="center" wrapText="1"/>
    </xf>
    <xf numFmtId="0" fontId="84" fillId="2" borderId="17" xfId="0" applyFont="1" applyFill="1" applyBorder="1" applyAlignment="1" applyProtection="1">
      <alignment vertical="center"/>
      <protection locked="0"/>
    </xf>
    <xf numFmtId="0" fontId="84" fillId="2" borderId="11" xfId="0" applyFont="1" applyFill="1" applyBorder="1" applyAlignment="1" applyProtection="1">
      <alignment vertical="center"/>
      <protection locked="0"/>
    </xf>
    <xf numFmtId="0" fontId="83" fillId="2" borderId="8" xfId="0" applyFont="1" applyFill="1" applyBorder="1" applyAlignment="1" applyProtection="1">
      <alignment vertical="center"/>
      <protection locked="0"/>
    </xf>
    <xf numFmtId="0" fontId="114" fillId="2" borderId="8" xfId="0" applyFont="1" applyFill="1" applyBorder="1" applyAlignment="1" applyProtection="1">
      <alignment vertical="center"/>
      <protection locked="0"/>
    </xf>
    <xf numFmtId="0" fontId="84" fillId="2" borderId="8" xfId="0" applyFont="1" applyFill="1" applyBorder="1" applyAlignment="1" applyProtection="1">
      <alignment vertical="center"/>
      <protection locked="0"/>
    </xf>
    <xf numFmtId="0" fontId="115" fillId="0" borderId="8" xfId="0" applyFont="1" applyBorder="1" applyAlignment="1">
      <alignment vertical="center"/>
    </xf>
    <xf numFmtId="0" fontId="115" fillId="2" borderId="8" xfId="0" applyFont="1" applyFill="1" applyBorder="1" applyAlignment="1" applyProtection="1">
      <alignment vertical="center"/>
      <protection locked="0"/>
    </xf>
    <xf numFmtId="0" fontId="115" fillId="0" borderId="8" xfId="0" applyFont="1" applyBorder="1" applyAlignment="1" applyProtection="1">
      <alignment vertical="center"/>
      <protection locked="0"/>
    </xf>
    <xf numFmtId="0" fontId="115" fillId="0" borderId="8" xfId="0" applyFont="1" applyBorder="1" applyAlignment="1" applyProtection="1">
      <alignment horizontal="left" vertical="center"/>
      <protection locked="0"/>
    </xf>
    <xf numFmtId="0" fontId="115" fillId="0" borderId="35" xfId="0" applyFont="1" applyBorder="1" applyAlignment="1" applyProtection="1">
      <alignment horizontal="left" vertical="center"/>
      <protection locked="0"/>
    </xf>
    <xf numFmtId="0" fontId="120" fillId="2" borderId="8" xfId="0" applyFont="1" applyFill="1" applyBorder="1" applyAlignment="1" applyProtection="1">
      <alignment vertical="center"/>
      <protection locked="0"/>
    </xf>
    <xf numFmtId="0" fontId="83" fillId="2" borderId="11" xfId="0" applyFont="1" applyFill="1" applyBorder="1" applyAlignment="1" applyProtection="1">
      <alignment vertical="center"/>
      <protection locked="0"/>
    </xf>
    <xf numFmtId="0" fontId="85" fillId="2" borderId="8" xfId="0" applyFont="1" applyFill="1" applyBorder="1" applyAlignment="1" applyProtection="1">
      <alignment vertical="center"/>
      <protection locked="0"/>
    </xf>
    <xf numFmtId="0" fontId="83" fillId="2" borderId="8" xfId="0" applyFont="1" applyFill="1" applyBorder="1" applyAlignment="1" applyProtection="1">
      <alignment horizontal="left" vertical="center"/>
      <protection locked="0"/>
    </xf>
    <xf numFmtId="0" fontId="122" fillId="2" borderId="8" xfId="0" applyFont="1" applyFill="1" applyBorder="1" applyAlignment="1" applyProtection="1">
      <alignment horizontal="left" vertical="center"/>
      <protection locked="0"/>
    </xf>
    <xf numFmtId="0" fontId="119" fillId="0" borderId="8" xfId="0" applyFont="1" applyBorder="1" applyAlignment="1" applyProtection="1">
      <alignment horizontal="left" vertical="center"/>
      <protection locked="0"/>
    </xf>
    <xf numFmtId="0" fontId="113" fillId="0" borderId="8" xfId="0" applyFont="1" applyBorder="1" applyAlignment="1" applyProtection="1">
      <alignment horizontal="left" vertical="center" wrapText="1"/>
      <protection locked="0"/>
    </xf>
    <xf numFmtId="0" fontId="113" fillId="2" borderId="8" xfId="0" applyFont="1" applyFill="1" applyBorder="1" applyAlignment="1" applyProtection="1">
      <alignment horizontal="left" vertical="center" wrapText="1"/>
      <protection locked="0"/>
    </xf>
    <xf numFmtId="0" fontId="116" fillId="0" borderId="8" xfId="0" applyFont="1" applyBorder="1" applyAlignment="1" applyProtection="1">
      <alignment horizontal="left" vertical="center"/>
      <protection locked="0"/>
    </xf>
    <xf numFmtId="0" fontId="125" fillId="0" borderId="8" xfId="0" applyFont="1" applyBorder="1" applyAlignment="1" applyProtection="1">
      <alignment horizontal="left" vertical="center"/>
      <protection locked="0"/>
    </xf>
    <xf numFmtId="0" fontId="85" fillId="0" borderId="8" xfId="0" applyFont="1" applyBorder="1" applyAlignment="1" applyProtection="1">
      <alignment horizontal="left" vertical="center"/>
      <protection locked="0"/>
    </xf>
    <xf numFmtId="0" fontId="85" fillId="2" borderId="8" xfId="0" applyFont="1" applyFill="1" applyBorder="1" applyAlignment="1" applyProtection="1">
      <alignment horizontal="left" vertical="center"/>
      <protection locked="0"/>
    </xf>
    <xf numFmtId="0" fontId="25" fillId="0" borderId="3" xfId="0" applyFont="1" applyBorder="1" applyAlignment="1">
      <alignment vertical="center" wrapText="1"/>
    </xf>
    <xf numFmtId="0" fontId="84" fillId="0" borderId="11" xfId="0" applyFont="1" applyBorder="1" applyAlignment="1" applyProtection="1">
      <alignment horizontal="left" vertical="center"/>
      <protection locked="0"/>
    </xf>
    <xf numFmtId="164" fontId="112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8" fillId="0" borderId="9" xfId="0" applyFont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122" fillId="2" borderId="9" xfId="0" applyFont="1" applyFill="1" applyBorder="1" applyAlignment="1" applyProtection="1">
      <alignment horizontal="left" vertical="center"/>
      <protection locked="0"/>
    </xf>
    <xf numFmtId="0" fontId="84" fillId="0" borderId="8" xfId="0" applyFont="1" applyBorder="1" applyAlignment="1">
      <alignment horizontal="left" vertical="center"/>
    </xf>
    <xf numFmtId="0" fontId="106" fillId="0" borderId="8" xfId="0" applyFont="1" applyBorder="1" applyAlignment="1" applyProtection="1">
      <alignment horizontal="center" vertical="center"/>
      <protection locked="0"/>
    </xf>
    <xf numFmtId="0" fontId="95" fillId="5" borderId="31" xfId="0" applyFont="1" applyFill="1" applyBorder="1" applyAlignment="1">
      <alignment horizontal="center" vertical="center"/>
    </xf>
    <xf numFmtId="0" fontId="92" fillId="5" borderId="26" xfId="0" applyFont="1" applyFill="1" applyBorder="1" applyAlignment="1">
      <alignment horizontal="center" vertical="center" wrapText="1"/>
    </xf>
    <xf numFmtId="0" fontId="92" fillId="5" borderId="25" xfId="0" applyFont="1" applyFill="1" applyBorder="1" applyAlignment="1">
      <alignment horizontal="center" vertical="center" wrapText="1"/>
    </xf>
    <xf numFmtId="0" fontId="94" fillId="5" borderId="26" xfId="0" applyFont="1" applyFill="1" applyBorder="1" applyAlignment="1" applyProtection="1">
      <alignment horizontal="center" vertical="center" wrapText="1"/>
      <protection locked="0"/>
    </xf>
    <xf numFmtId="164" fontId="92" fillId="5" borderId="27" xfId="0" applyNumberFormat="1" applyFont="1" applyFill="1" applyBorder="1" applyAlignment="1">
      <alignment horizontal="center" vertical="center" wrapText="1"/>
    </xf>
    <xf numFmtId="0" fontId="95" fillId="6" borderId="31" xfId="0" applyFont="1" applyFill="1" applyBorder="1" applyAlignment="1">
      <alignment horizontal="center" vertical="center"/>
    </xf>
    <xf numFmtId="0" fontId="92" fillId="6" borderId="26" xfId="0" applyFont="1" applyFill="1" applyBorder="1" applyAlignment="1">
      <alignment horizontal="center" vertical="center" wrapText="1"/>
    </xf>
    <xf numFmtId="0" fontId="92" fillId="6" borderId="25" xfId="0" applyFont="1" applyFill="1" applyBorder="1" applyAlignment="1">
      <alignment horizontal="center" vertical="center" wrapText="1"/>
    </xf>
    <xf numFmtId="0" fontId="94" fillId="6" borderId="26" xfId="0" applyFont="1" applyFill="1" applyBorder="1" applyAlignment="1" applyProtection="1">
      <alignment horizontal="center" vertical="center" wrapText="1"/>
      <protection locked="0"/>
    </xf>
    <xf numFmtId="164" fontId="92" fillId="6" borderId="27" xfId="0" applyNumberFormat="1" applyFont="1" applyFill="1" applyBorder="1" applyAlignment="1">
      <alignment horizontal="center" vertical="center" wrapText="1"/>
    </xf>
    <xf numFmtId="0" fontId="95" fillId="7" borderId="31" xfId="0" applyFont="1" applyFill="1" applyBorder="1" applyAlignment="1">
      <alignment horizontal="center" vertical="center"/>
    </xf>
    <xf numFmtId="0" fontId="92" fillId="7" borderId="26" xfId="0" applyFont="1" applyFill="1" applyBorder="1" applyAlignment="1">
      <alignment horizontal="center" vertical="center" wrapText="1"/>
    </xf>
    <xf numFmtId="0" fontId="92" fillId="7" borderId="25" xfId="0" applyFont="1" applyFill="1" applyBorder="1" applyAlignment="1">
      <alignment horizontal="center" vertical="center" wrapText="1"/>
    </xf>
    <xf numFmtId="0" fontId="94" fillId="7" borderId="26" xfId="0" applyFont="1" applyFill="1" applyBorder="1" applyAlignment="1" applyProtection="1">
      <alignment horizontal="center" vertical="center" wrapText="1"/>
      <protection locked="0"/>
    </xf>
    <xf numFmtId="164" fontId="92" fillId="7" borderId="27" xfId="0" applyNumberFormat="1" applyFont="1" applyFill="1" applyBorder="1" applyAlignment="1">
      <alignment horizontal="center" vertical="center" wrapText="1"/>
    </xf>
    <xf numFmtId="0" fontId="95" fillId="8" borderId="31" xfId="0" applyFont="1" applyFill="1" applyBorder="1" applyAlignment="1">
      <alignment horizontal="center" vertical="center"/>
    </xf>
    <xf numFmtId="0" fontId="92" fillId="8" borderId="26" xfId="0" applyFont="1" applyFill="1" applyBorder="1" applyAlignment="1">
      <alignment horizontal="center" vertical="center" wrapText="1"/>
    </xf>
    <xf numFmtId="0" fontId="92" fillId="8" borderId="25" xfId="0" applyFont="1" applyFill="1" applyBorder="1" applyAlignment="1">
      <alignment horizontal="center" vertical="center" wrapText="1"/>
    </xf>
    <xf numFmtId="0" fontId="94" fillId="8" borderId="26" xfId="0" applyFont="1" applyFill="1" applyBorder="1" applyAlignment="1" applyProtection="1">
      <alignment horizontal="center" vertical="center" wrapText="1"/>
      <protection locked="0"/>
    </xf>
    <xf numFmtId="164" fontId="92" fillId="8" borderId="27" xfId="0" applyNumberFormat="1" applyFont="1" applyFill="1" applyBorder="1" applyAlignment="1">
      <alignment horizontal="center" vertical="center" wrapText="1"/>
    </xf>
    <xf numFmtId="0" fontId="95" fillId="9" borderId="31" xfId="0" applyFont="1" applyFill="1" applyBorder="1" applyAlignment="1">
      <alignment horizontal="center" vertical="center"/>
    </xf>
    <xf numFmtId="0" fontId="92" fillId="9" borderId="26" xfId="0" applyFont="1" applyFill="1" applyBorder="1" applyAlignment="1">
      <alignment horizontal="center" vertical="center" wrapText="1"/>
    </xf>
    <xf numFmtId="0" fontId="92" fillId="9" borderId="25" xfId="0" applyFont="1" applyFill="1" applyBorder="1" applyAlignment="1">
      <alignment horizontal="center" vertical="center" wrapText="1"/>
    </xf>
    <xf numFmtId="0" fontId="94" fillId="9" borderId="26" xfId="0" applyFont="1" applyFill="1" applyBorder="1" applyAlignment="1" applyProtection="1">
      <alignment horizontal="center" vertical="center" wrapText="1"/>
      <protection locked="0"/>
    </xf>
    <xf numFmtId="164" fontId="92" fillId="9" borderId="27" xfId="0" applyNumberFormat="1" applyFont="1" applyFill="1" applyBorder="1" applyAlignment="1">
      <alignment horizontal="center" vertical="center" wrapText="1"/>
    </xf>
    <xf numFmtId="0" fontId="95" fillId="10" borderId="31" xfId="0" applyFont="1" applyFill="1" applyBorder="1" applyAlignment="1">
      <alignment horizontal="center" vertical="center"/>
    </xf>
    <xf numFmtId="0" fontId="92" fillId="10" borderId="26" xfId="0" applyFont="1" applyFill="1" applyBorder="1" applyAlignment="1">
      <alignment horizontal="center" vertical="center" wrapText="1"/>
    </xf>
    <xf numFmtId="0" fontId="92" fillId="10" borderId="25" xfId="0" applyFont="1" applyFill="1" applyBorder="1" applyAlignment="1">
      <alignment horizontal="center" vertical="center" wrapText="1"/>
    </xf>
    <xf numFmtId="0" fontId="94" fillId="10" borderId="26" xfId="0" applyFont="1" applyFill="1" applyBorder="1" applyAlignment="1" applyProtection="1">
      <alignment horizontal="center" vertical="center" wrapText="1"/>
      <protection locked="0"/>
    </xf>
    <xf numFmtId="164" fontId="92" fillId="10" borderId="27" xfId="0" applyNumberFormat="1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vertical="center" wrapText="1"/>
    </xf>
    <xf numFmtId="164" fontId="18" fillId="3" borderId="6" xfId="0" applyNumberFormat="1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164" fontId="18" fillId="3" borderId="15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top" wrapText="1"/>
    </xf>
    <xf numFmtId="0" fontId="92" fillId="11" borderId="26" xfId="0" applyFont="1" applyFill="1" applyBorder="1" applyAlignment="1">
      <alignment horizontal="center" vertical="center" wrapText="1"/>
    </xf>
    <xf numFmtId="0" fontId="94" fillId="11" borderId="26" xfId="0" applyFont="1" applyFill="1" applyBorder="1" applyAlignment="1" applyProtection="1">
      <alignment horizontal="center" vertical="center" wrapText="1"/>
      <protection locked="0"/>
    </xf>
    <xf numFmtId="164" fontId="92" fillId="11" borderId="27" xfId="0" applyNumberFormat="1" applyFont="1" applyFill="1" applyBorder="1" applyAlignment="1">
      <alignment horizontal="center" vertical="center" wrapText="1"/>
    </xf>
    <xf numFmtId="0" fontId="95" fillId="12" borderId="31" xfId="0" applyFont="1" applyFill="1" applyBorder="1" applyAlignment="1">
      <alignment horizontal="center" vertical="center"/>
    </xf>
    <xf numFmtId="0" fontId="92" fillId="12" borderId="26" xfId="0" applyFont="1" applyFill="1" applyBorder="1" applyAlignment="1">
      <alignment horizontal="center" vertical="center" wrapText="1"/>
    </xf>
    <xf numFmtId="0" fontId="92" fillId="12" borderId="25" xfId="0" applyFont="1" applyFill="1" applyBorder="1" applyAlignment="1">
      <alignment horizontal="center" vertical="center" wrapText="1"/>
    </xf>
    <xf numFmtId="0" fontId="94" fillId="12" borderId="26" xfId="0" applyFont="1" applyFill="1" applyBorder="1" applyAlignment="1" applyProtection="1">
      <alignment horizontal="center" vertical="center" wrapText="1"/>
      <protection locked="0"/>
    </xf>
    <xf numFmtId="164" fontId="92" fillId="12" borderId="27" xfId="0" applyNumberFormat="1" applyFont="1" applyFill="1" applyBorder="1" applyAlignment="1">
      <alignment horizontal="center" vertical="center" wrapText="1"/>
    </xf>
    <xf numFmtId="0" fontId="95" fillId="13" borderId="31" xfId="0" applyFont="1" applyFill="1" applyBorder="1" applyAlignment="1">
      <alignment horizontal="center" vertical="center"/>
    </xf>
    <xf numFmtId="0" fontId="92" fillId="13" borderId="26" xfId="0" applyFont="1" applyFill="1" applyBorder="1" applyAlignment="1">
      <alignment horizontal="center" vertical="center" wrapText="1"/>
    </xf>
    <xf numFmtId="0" fontId="92" fillId="13" borderId="25" xfId="0" applyFont="1" applyFill="1" applyBorder="1" applyAlignment="1">
      <alignment horizontal="center" vertical="center" wrapText="1"/>
    </xf>
    <xf numFmtId="0" fontId="94" fillId="13" borderId="26" xfId="0" applyFont="1" applyFill="1" applyBorder="1" applyAlignment="1" applyProtection="1">
      <alignment horizontal="center" vertical="center" wrapText="1"/>
      <protection locked="0"/>
    </xf>
    <xf numFmtId="164" fontId="92" fillId="13" borderId="27" xfId="0" applyNumberFormat="1" applyFont="1" applyFill="1" applyBorder="1" applyAlignment="1">
      <alignment horizontal="center" vertical="center" wrapText="1"/>
    </xf>
    <xf numFmtId="0" fontId="95" fillId="14" borderId="31" xfId="0" applyFont="1" applyFill="1" applyBorder="1" applyAlignment="1">
      <alignment horizontal="center" vertical="center"/>
    </xf>
    <xf numFmtId="0" fontId="92" fillId="14" borderId="26" xfId="0" applyFont="1" applyFill="1" applyBorder="1" applyAlignment="1">
      <alignment horizontal="center" vertical="center" wrapText="1"/>
    </xf>
    <xf numFmtId="0" fontId="92" fillId="14" borderId="25" xfId="0" applyFont="1" applyFill="1" applyBorder="1" applyAlignment="1">
      <alignment horizontal="center" vertical="center" wrapText="1"/>
    </xf>
    <xf numFmtId="0" fontId="94" fillId="14" borderId="26" xfId="0" applyFont="1" applyFill="1" applyBorder="1" applyAlignment="1" applyProtection="1">
      <alignment horizontal="center" vertical="center" wrapText="1"/>
      <protection locked="0"/>
    </xf>
    <xf numFmtId="164" fontId="92" fillId="14" borderId="27" xfId="0" applyNumberFormat="1" applyFont="1" applyFill="1" applyBorder="1" applyAlignment="1">
      <alignment horizontal="center" vertical="center" wrapText="1"/>
    </xf>
    <xf numFmtId="0" fontId="86" fillId="0" borderId="35" xfId="0" applyFont="1" applyBorder="1" applyAlignment="1" applyProtection="1">
      <alignment horizontal="center" vertical="center"/>
      <protection locked="0"/>
    </xf>
    <xf numFmtId="0" fontId="82" fillId="0" borderId="28" xfId="0" applyFont="1" applyBorder="1" applyAlignment="1" applyProtection="1">
      <alignment horizontal="center" vertical="center"/>
      <protection locked="0"/>
    </xf>
    <xf numFmtId="0" fontId="95" fillId="11" borderId="33" xfId="0" applyFont="1" applyFill="1" applyBorder="1" applyAlignment="1">
      <alignment horizontal="center" vertical="center"/>
    </xf>
    <xf numFmtId="0" fontId="92" fillId="11" borderId="38" xfId="0" applyFont="1" applyFill="1" applyBorder="1" applyAlignment="1">
      <alignment horizontal="center" vertical="center" wrapText="1"/>
    </xf>
    <xf numFmtId="0" fontId="98" fillId="0" borderId="7" xfId="0" applyFont="1" applyBorder="1" applyAlignment="1" applyProtection="1">
      <alignment horizontal="right" vertical="center"/>
      <protection locked="0"/>
    </xf>
    <xf numFmtId="0" fontId="47" fillId="2" borderId="8" xfId="0" applyFont="1" applyFill="1" applyBorder="1" applyAlignment="1" applyProtection="1">
      <alignment horizontal="left" vertical="center"/>
      <protection locked="0"/>
    </xf>
    <xf numFmtId="0" fontId="138" fillId="0" borderId="9" xfId="0" applyFont="1" applyBorder="1" applyAlignment="1" applyProtection="1">
      <alignment horizontal="right" vertical="center"/>
      <protection locked="0"/>
    </xf>
    <xf numFmtId="0" fontId="116" fillId="0" borderId="8" xfId="0" applyFont="1" applyBorder="1" applyAlignment="1" applyProtection="1">
      <alignment vertical="center"/>
      <protection locked="0"/>
    </xf>
    <xf numFmtId="0" fontId="83" fillId="2" borderId="17" xfId="0" applyFont="1" applyFill="1" applyBorder="1" applyAlignment="1" applyProtection="1">
      <alignment vertical="center"/>
      <protection locked="0"/>
    </xf>
    <xf numFmtId="0" fontId="113" fillId="0" borderId="8" xfId="0" applyFont="1" applyBorder="1" applyAlignment="1" applyProtection="1">
      <alignment horizontal="left" vertical="center"/>
      <protection locked="0"/>
    </xf>
    <xf numFmtId="0" fontId="84" fillId="2" borderId="8" xfId="0" applyFont="1" applyFill="1" applyBorder="1" applyAlignment="1" applyProtection="1">
      <alignment horizontal="left" vertical="center"/>
      <protection locked="0"/>
    </xf>
    <xf numFmtId="0" fontId="84" fillId="0" borderId="8" xfId="0" applyFont="1" applyBorder="1" applyAlignment="1" applyProtection="1">
      <alignment horizontal="left" vertical="center"/>
      <protection locked="0"/>
    </xf>
    <xf numFmtId="0" fontId="86" fillId="0" borderId="8" xfId="0" applyFont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 wrapText="1"/>
    </xf>
    <xf numFmtId="164" fontId="59" fillId="0" borderId="2" xfId="0" applyNumberFormat="1" applyFont="1" applyBorder="1" applyAlignment="1">
      <alignment horizontal="center" vertical="center"/>
    </xf>
    <xf numFmtId="164" fontId="17" fillId="0" borderId="22" xfId="0" applyNumberFormat="1" applyFont="1" applyBorder="1" applyAlignment="1">
      <alignment horizontal="center" vertical="center"/>
    </xf>
    <xf numFmtId="164" fontId="17" fillId="0" borderId="23" xfId="0" applyNumberFormat="1" applyFont="1" applyBorder="1" applyAlignment="1">
      <alignment horizontal="center" vertical="center"/>
    </xf>
    <xf numFmtId="164" fontId="17" fillId="2" borderId="23" xfId="0" applyNumberFormat="1" applyFont="1" applyFill="1" applyBorder="1" applyAlignment="1">
      <alignment horizontal="center" vertical="center"/>
    </xf>
    <xf numFmtId="164" fontId="59" fillId="0" borderId="22" xfId="0" applyNumberFormat="1" applyFont="1" applyBorder="1" applyAlignment="1">
      <alignment horizontal="center" vertical="center"/>
    </xf>
    <xf numFmtId="164" fontId="59" fillId="2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164" fontId="17" fillId="2" borderId="10" xfId="0" applyNumberFormat="1" applyFont="1" applyFill="1" applyBorder="1" applyAlignment="1">
      <alignment horizontal="center" vertical="center"/>
    </xf>
    <xf numFmtId="164" fontId="59" fillId="0" borderId="2" xfId="0" applyNumberFormat="1" applyFont="1" applyBorder="1" applyAlignment="1">
      <alignment horizontal="center" vertical="center" wrapText="1"/>
    </xf>
    <xf numFmtId="164" fontId="112" fillId="0" borderId="2" xfId="0" applyNumberFormat="1" applyFont="1" applyBorder="1" applyAlignment="1">
      <alignment horizontal="center" vertical="center"/>
    </xf>
    <xf numFmtId="164" fontId="112" fillId="0" borderId="22" xfId="0" applyNumberFormat="1" applyFont="1" applyBorder="1" applyAlignment="1">
      <alignment horizontal="center"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105" fillId="2" borderId="8" xfId="0" applyFont="1" applyFill="1" applyBorder="1" applyAlignment="1" applyProtection="1">
      <alignment vertical="center"/>
      <protection locked="0"/>
    </xf>
    <xf numFmtId="0" fontId="142" fillId="0" borderId="9" xfId="0" applyFont="1" applyBorder="1" applyAlignment="1" applyProtection="1">
      <alignment horizontal="right" vertical="center"/>
      <protection locked="0"/>
    </xf>
    <xf numFmtId="0" fontId="142" fillId="0" borderId="7" xfId="0" applyFont="1" applyBorder="1" applyAlignment="1" applyProtection="1">
      <alignment horizontal="right" vertical="center"/>
      <protection locked="0"/>
    </xf>
    <xf numFmtId="0" fontId="82" fillId="0" borderId="29" xfId="0" applyFont="1" applyBorder="1" applyAlignment="1">
      <alignment vertical="center"/>
    </xf>
    <xf numFmtId="0" fontId="82" fillId="0" borderId="28" xfId="0" applyFont="1" applyBorder="1" applyAlignment="1">
      <alignment horizontal="center" vertical="center"/>
    </xf>
    <xf numFmtId="0" fontId="106" fillId="0" borderId="9" xfId="0" applyFont="1" applyBorder="1" applyAlignment="1" applyProtection="1">
      <alignment vertical="center"/>
      <protection locked="0"/>
    </xf>
    <xf numFmtId="0" fontId="110" fillId="0" borderId="29" xfId="0" applyFont="1" applyBorder="1" applyAlignment="1">
      <alignment vertical="center"/>
    </xf>
    <xf numFmtId="0" fontId="110" fillId="0" borderId="30" xfId="0" applyFont="1" applyBorder="1" applyAlignment="1">
      <alignment vertical="center"/>
    </xf>
    <xf numFmtId="0" fontId="110" fillId="0" borderId="28" xfId="0" applyFont="1" applyBorder="1" applyAlignment="1">
      <alignment horizontal="center" vertical="center"/>
    </xf>
    <xf numFmtId="0" fontId="130" fillId="0" borderId="8" xfId="0" applyFont="1" applyBorder="1" applyAlignment="1">
      <alignment horizontal="center" vertical="center"/>
    </xf>
    <xf numFmtId="0" fontId="92" fillId="11" borderId="25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 applyProtection="1">
      <alignment vertical="center"/>
      <protection locked="0"/>
    </xf>
    <xf numFmtId="0" fontId="72" fillId="0" borderId="39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41" fillId="0" borderId="33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2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13" fillId="0" borderId="17" xfId="0" applyFont="1" applyBorder="1"/>
    <xf numFmtId="0" fontId="17" fillId="0" borderId="0" xfId="0" applyFont="1" applyAlignment="1" applyProtection="1">
      <alignment horizontal="center" vertical="center" wrapText="1"/>
      <protection locked="0"/>
    </xf>
    <xf numFmtId="0" fontId="25" fillId="0" borderId="17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164" fontId="20" fillId="0" borderId="6" xfId="0" applyNumberFormat="1" applyFont="1" applyBorder="1" applyAlignment="1" applyProtection="1">
      <alignment horizontal="center" vertical="center" wrapText="1"/>
      <protection locked="0"/>
    </xf>
    <xf numFmtId="164" fontId="20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>
      <alignment horizontal="center" vertical="top" wrapText="1"/>
    </xf>
    <xf numFmtId="0" fontId="28" fillId="0" borderId="1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31" fillId="2" borderId="8" xfId="0" applyFont="1" applyFill="1" applyBorder="1" applyAlignment="1" applyProtection="1">
      <alignment vertical="center" wrapText="1"/>
      <protection locked="0"/>
    </xf>
    <xf numFmtId="0" fontId="95" fillId="16" borderId="31" xfId="0" applyFont="1" applyFill="1" applyBorder="1" applyAlignment="1">
      <alignment horizontal="center" vertical="center"/>
    </xf>
    <xf numFmtId="0" fontId="92" fillId="16" borderId="26" xfId="0" applyFont="1" applyFill="1" applyBorder="1" applyAlignment="1">
      <alignment horizontal="center" vertical="center" wrapText="1"/>
    </xf>
    <xf numFmtId="0" fontId="92" fillId="16" borderId="25" xfId="0" applyFont="1" applyFill="1" applyBorder="1" applyAlignment="1">
      <alignment horizontal="center" vertical="center" wrapText="1"/>
    </xf>
    <xf numFmtId="0" fontId="94" fillId="16" borderId="26" xfId="0" applyFont="1" applyFill="1" applyBorder="1" applyAlignment="1" applyProtection="1">
      <alignment horizontal="center" vertical="center" wrapText="1"/>
      <protection locked="0"/>
    </xf>
    <xf numFmtId="164" fontId="92" fillId="16" borderId="27" xfId="0" applyNumberFormat="1" applyFont="1" applyFill="1" applyBorder="1" applyAlignment="1">
      <alignment horizontal="center" vertical="center" wrapText="1"/>
    </xf>
    <xf numFmtId="0" fontId="145" fillId="2" borderId="17" xfId="0" applyFont="1" applyFill="1" applyBorder="1" applyAlignment="1" applyProtection="1">
      <alignment vertical="top" wrapText="1"/>
      <protection locked="0"/>
    </xf>
    <xf numFmtId="164" fontId="17" fillId="2" borderId="16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 applyProtection="1">
      <alignment horizontal="center" vertical="center"/>
      <protection locked="0"/>
    </xf>
    <xf numFmtId="164" fontId="17" fillId="2" borderId="22" xfId="0" applyNumberFormat="1" applyFont="1" applyFill="1" applyBorder="1" applyAlignment="1">
      <alignment horizontal="center" vertical="center" wrapText="1"/>
    </xf>
    <xf numFmtId="0" fontId="131" fillId="2" borderId="28" xfId="0" applyFont="1" applyFill="1" applyBorder="1" applyAlignment="1" applyProtection="1">
      <alignment vertical="center" wrapText="1"/>
      <protection locked="0"/>
    </xf>
    <xf numFmtId="0" fontId="4" fillId="2" borderId="40" xfId="0" applyFont="1" applyFill="1" applyBorder="1" applyAlignment="1" applyProtection="1">
      <alignment vertical="center" wrapText="1"/>
      <protection locked="0"/>
    </xf>
    <xf numFmtId="164" fontId="22" fillId="2" borderId="41" xfId="0" applyNumberFormat="1" applyFont="1" applyFill="1" applyBorder="1" applyAlignment="1">
      <alignment horizontal="center" vertical="center" wrapText="1"/>
    </xf>
    <xf numFmtId="164" fontId="17" fillId="2" borderId="41" xfId="0" applyNumberFormat="1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38" fillId="2" borderId="41" xfId="0" applyFont="1" applyFill="1" applyBorder="1" applyAlignment="1" applyProtection="1">
      <alignment horizontal="center" vertical="center"/>
      <protection locked="0"/>
    </xf>
    <xf numFmtId="164" fontId="17" fillId="2" borderId="42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vertical="center" wrapText="1"/>
      <protection locked="0"/>
    </xf>
    <xf numFmtId="0" fontId="14" fillId="0" borderId="32" xfId="0" applyFont="1" applyBorder="1" applyAlignment="1">
      <alignment horizontal="center" vertical="center" wrapText="1"/>
    </xf>
    <xf numFmtId="0" fontId="105" fillId="2" borderId="31" xfId="0" applyFont="1" applyFill="1" applyBorder="1" applyAlignment="1" applyProtection="1">
      <alignment vertical="center"/>
      <protection locked="0"/>
    </xf>
    <xf numFmtId="0" fontId="138" fillId="0" borderId="24" xfId="0" applyFont="1" applyBorder="1" applyAlignment="1" applyProtection="1">
      <alignment horizontal="right" vertical="center"/>
      <protection locked="0"/>
    </xf>
    <xf numFmtId="164" fontId="22" fillId="2" borderId="26" xfId="0" applyNumberFormat="1" applyFont="1" applyFill="1" applyBorder="1" applyAlignment="1">
      <alignment horizontal="center" vertical="center" wrapText="1"/>
    </xf>
    <xf numFmtId="164" fontId="17" fillId="2" borderId="26" xfId="0" applyNumberFormat="1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 applyProtection="1">
      <alignment horizontal="center" vertical="center"/>
      <protection locked="0"/>
    </xf>
    <xf numFmtId="164" fontId="17" fillId="2" borderId="27" xfId="0" applyNumberFormat="1" applyFont="1" applyFill="1" applyBorder="1" applyAlignment="1">
      <alignment horizontal="center" vertical="center" wrapText="1"/>
    </xf>
    <xf numFmtId="0" fontId="84" fillId="0" borderId="8" xfId="0" applyFont="1" applyBorder="1" applyAlignment="1" applyProtection="1">
      <alignment vertical="center"/>
      <protection locked="0"/>
    </xf>
    <xf numFmtId="0" fontId="116" fillId="2" borderId="8" xfId="0" applyFont="1" applyFill="1" applyBorder="1" applyAlignment="1" applyProtection="1">
      <alignment horizontal="left" vertical="center"/>
      <protection locked="0"/>
    </xf>
    <xf numFmtId="0" fontId="116" fillId="0" borderId="8" xfId="0" applyFont="1" applyBorder="1" applyAlignment="1" applyProtection="1">
      <alignment horizontal="left" vertical="center" wrapText="1"/>
      <protection locked="0"/>
    </xf>
    <xf numFmtId="0" fontId="116" fillId="0" borderId="35" xfId="0" applyFont="1" applyBorder="1" applyAlignment="1">
      <alignment horizontal="left" vertical="center"/>
    </xf>
    <xf numFmtId="0" fontId="84" fillId="2" borderId="7" xfId="0" applyFont="1" applyFill="1" applyBorder="1" applyAlignment="1" applyProtection="1">
      <alignment vertical="center"/>
      <protection locked="0"/>
    </xf>
    <xf numFmtId="0" fontId="84" fillId="0" borderId="7" xfId="0" applyFont="1" applyBorder="1" applyAlignment="1" applyProtection="1">
      <alignment vertical="center"/>
      <protection locked="0"/>
    </xf>
    <xf numFmtId="0" fontId="62" fillId="0" borderId="7" xfId="0" applyFont="1" applyBorder="1" applyAlignment="1" applyProtection="1">
      <alignment vertical="center"/>
      <protection locked="0"/>
    </xf>
    <xf numFmtId="0" fontId="138" fillId="2" borderId="9" xfId="0" applyFont="1" applyFill="1" applyBorder="1" applyAlignment="1" applyProtection="1">
      <alignment horizontal="right" vertical="center"/>
      <protection locked="0"/>
    </xf>
    <xf numFmtId="0" fontId="66" fillId="0" borderId="43" xfId="0" applyFont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85" fillId="2" borderId="31" xfId="0" applyFont="1" applyFill="1" applyBorder="1" applyAlignment="1" applyProtection="1">
      <alignment vertical="center"/>
      <protection locked="0"/>
    </xf>
    <xf numFmtId="0" fontId="153" fillId="0" borderId="0" xfId="0" applyFont="1"/>
    <xf numFmtId="0" fontId="154" fillId="0" borderId="0" xfId="0" applyFont="1"/>
    <xf numFmtId="0" fontId="154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2" borderId="0" xfId="0" applyFont="1" applyFill="1" applyAlignment="1">
      <alignment horizontal="left" vertical="center"/>
    </xf>
    <xf numFmtId="0" fontId="148" fillId="0" borderId="0" xfId="0" applyFont="1" applyAlignment="1">
      <alignment vertical="center"/>
    </xf>
    <xf numFmtId="0" fontId="153" fillId="0" borderId="0" xfId="0" applyFont="1" applyAlignment="1">
      <alignment vertical="center"/>
    </xf>
    <xf numFmtId="164" fontId="59" fillId="2" borderId="1" xfId="0" applyNumberFormat="1" applyFont="1" applyFill="1" applyBorder="1" applyAlignment="1">
      <alignment horizontal="center" vertical="center" wrapText="1"/>
    </xf>
    <xf numFmtId="0" fontId="156" fillId="0" borderId="0" xfId="0" applyFont="1" applyAlignment="1">
      <alignment horizontal="left" vertical="center"/>
    </xf>
    <xf numFmtId="0" fontId="108" fillId="0" borderId="8" xfId="0" applyFont="1" applyBorder="1" applyAlignment="1" applyProtection="1">
      <alignment horizontal="left" vertical="center" wrapText="1"/>
      <protection locked="0"/>
    </xf>
    <xf numFmtId="0" fontId="45" fillId="0" borderId="35" xfId="0" applyFont="1" applyBorder="1" applyAlignment="1">
      <alignment horizontal="left" vertical="center"/>
    </xf>
    <xf numFmtId="0" fontId="68" fillId="0" borderId="0" xfId="0" applyFont="1"/>
    <xf numFmtId="0" fontId="11" fillId="0" borderId="0" xfId="0" applyFont="1"/>
    <xf numFmtId="0" fontId="11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40" fillId="0" borderId="5" xfId="0" applyFont="1" applyBorder="1" applyAlignment="1" applyProtection="1">
      <alignment horizontal="center"/>
      <protection locked="0"/>
    </xf>
    <xf numFmtId="0" fontId="6" fillId="15" borderId="33" xfId="0" applyFont="1" applyFill="1" applyBorder="1" applyAlignment="1">
      <alignment horizontal="left" vertical="center" wrapText="1"/>
    </xf>
    <xf numFmtId="0" fontId="6" fillId="15" borderId="5" xfId="0" applyFont="1" applyFill="1" applyBorder="1" applyAlignment="1">
      <alignment horizontal="left" vertical="center" wrapText="1"/>
    </xf>
    <xf numFmtId="0" fontId="6" fillId="15" borderId="6" xfId="0" applyFont="1" applyFill="1" applyBorder="1" applyAlignment="1">
      <alignment horizontal="left" vertical="center" wrapText="1"/>
    </xf>
    <xf numFmtId="0" fontId="6" fillId="15" borderId="17" xfId="0" applyFont="1" applyFill="1" applyBorder="1" applyAlignment="1">
      <alignment horizontal="left" vertical="center" wrapText="1"/>
    </xf>
    <xf numFmtId="0" fontId="6" fillId="15" borderId="0" xfId="0" applyFont="1" applyFill="1" applyAlignment="1">
      <alignment horizontal="left" vertical="center" wrapText="1"/>
    </xf>
    <xf numFmtId="0" fontId="6" fillId="15" borderId="34" xfId="0" applyFont="1" applyFill="1" applyBorder="1" applyAlignment="1">
      <alignment horizontal="left" vertical="center" wrapText="1"/>
    </xf>
    <xf numFmtId="0" fontId="6" fillId="15" borderId="32" xfId="0" applyFont="1" applyFill="1" applyBorder="1" applyAlignment="1">
      <alignment horizontal="left" vertical="center" wrapText="1"/>
    </xf>
    <xf numFmtId="0" fontId="6" fillId="15" borderId="3" xfId="0" applyFont="1" applyFill="1" applyBorder="1" applyAlignment="1">
      <alignment horizontal="left" vertical="center" wrapText="1"/>
    </xf>
    <xf numFmtId="0" fontId="6" fillId="15" borderId="4" xfId="0" applyFont="1" applyFill="1" applyBorder="1" applyAlignment="1">
      <alignment horizontal="left" vertical="center" wrapText="1"/>
    </xf>
    <xf numFmtId="0" fontId="51" fillId="0" borderId="5" xfId="0" applyFont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60" fillId="3" borderId="24" xfId="0" applyFont="1" applyFill="1" applyBorder="1" applyAlignment="1">
      <alignment horizontal="center" vertical="top" wrapText="1"/>
    </xf>
    <xf numFmtId="0" fontId="60" fillId="3" borderId="14" xfId="0" applyFont="1" applyFill="1" applyBorder="1" applyAlignment="1">
      <alignment horizontal="center" vertical="top" wrapText="1"/>
    </xf>
    <xf numFmtId="0" fontId="93" fillId="0" borderId="31" xfId="0" applyFont="1" applyBorder="1" applyAlignment="1" applyProtection="1">
      <alignment horizontal="center" vertical="center" wrapText="1"/>
      <protection locked="0"/>
    </xf>
    <xf numFmtId="0" fontId="93" fillId="0" borderId="24" xfId="0" applyFont="1" applyBorder="1" applyAlignment="1" applyProtection="1">
      <alignment horizontal="center" vertical="center" wrapText="1"/>
      <protection locked="0"/>
    </xf>
    <xf numFmtId="0" fontId="93" fillId="0" borderId="14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 applyProtection="1">
      <alignment horizontal="left" vertical="top" wrapText="1"/>
      <protection locked="0"/>
    </xf>
    <xf numFmtId="0" fontId="36" fillId="0" borderId="5" xfId="0" applyFont="1" applyBorder="1" applyAlignment="1" applyProtection="1">
      <alignment horizontal="left" vertical="top" wrapText="1"/>
      <protection locked="0"/>
    </xf>
    <xf numFmtId="0" fontId="36" fillId="0" borderId="6" xfId="0" applyFont="1" applyBorder="1" applyAlignment="1" applyProtection="1">
      <alignment horizontal="left" vertical="top" wrapText="1"/>
      <protection locked="0"/>
    </xf>
    <xf numFmtId="0" fontId="36" fillId="0" borderId="17" xfId="0" applyFont="1" applyBorder="1" applyAlignment="1" applyProtection="1">
      <alignment horizontal="left" vertical="top" wrapText="1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6" fillId="0" borderId="34" xfId="0" applyFont="1" applyBorder="1" applyAlignment="1" applyProtection="1">
      <alignment horizontal="left" vertical="top" wrapText="1"/>
      <protection locked="0"/>
    </xf>
    <xf numFmtId="0" fontId="36" fillId="0" borderId="32" xfId="0" applyFont="1" applyBorder="1" applyAlignment="1" applyProtection="1">
      <alignment horizontal="left" vertical="top" wrapText="1"/>
      <protection locked="0"/>
    </xf>
    <xf numFmtId="0" fontId="36" fillId="0" borderId="3" xfId="0" applyFont="1" applyBorder="1" applyAlignment="1" applyProtection="1">
      <alignment horizontal="left" vertical="top" wrapText="1"/>
      <protection locked="0"/>
    </xf>
    <xf numFmtId="0" fontId="36" fillId="0" borderId="4" xfId="0" applyFont="1" applyBorder="1" applyAlignment="1" applyProtection="1">
      <alignment horizontal="left" vertical="top" wrapText="1"/>
      <protection locked="0"/>
    </xf>
    <xf numFmtId="0" fontId="57" fillId="4" borderId="33" xfId="0" applyFont="1" applyFill="1" applyBorder="1" applyAlignment="1" applyProtection="1">
      <alignment horizontal="center" vertical="center" wrapText="1"/>
      <protection locked="0"/>
    </xf>
    <xf numFmtId="0" fontId="57" fillId="4" borderId="5" xfId="0" applyFont="1" applyFill="1" applyBorder="1" applyAlignment="1" applyProtection="1">
      <alignment horizontal="center" vertical="center" wrapText="1"/>
      <protection locked="0"/>
    </xf>
    <xf numFmtId="0" fontId="57" fillId="4" borderId="6" xfId="0" applyFont="1" applyFill="1" applyBorder="1" applyAlignment="1" applyProtection="1">
      <alignment horizontal="center" vertical="center" wrapText="1"/>
      <protection locked="0"/>
    </xf>
    <xf numFmtId="0" fontId="57" fillId="4" borderId="17" xfId="0" applyFont="1" applyFill="1" applyBorder="1" applyAlignment="1" applyProtection="1">
      <alignment horizontal="center" vertical="center" wrapText="1"/>
      <protection locked="0"/>
    </xf>
    <xf numFmtId="0" fontId="57" fillId="4" borderId="0" xfId="0" applyFont="1" applyFill="1" applyAlignment="1" applyProtection="1">
      <alignment horizontal="center" vertical="center" wrapText="1"/>
      <protection locked="0"/>
    </xf>
    <xf numFmtId="0" fontId="57" fillId="4" borderId="34" xfId="0" applyFont="1" applyFill="1" applyBorder="1" applyAlignment="1" applyProtection="1">
      <alignment horizontal="center" vertical="center" wrapText="1"/>
      <protection locked="0"/>
    </xf>
    <xf numFmtId="0" fontId="57" fillId="4" borderId="32" xfId="0" applyFont="1" applyFill="1" applyBorder="1" applyAlignment="1" applyProtection="1">
      <alignment horizontal="center" vertical="center" wrapText="1"/>
      <protection locked="0"/>
    </xf>
    <xf numFmtId="0" fontId="57" fillId="4" borderId="3" xfId="0" applyFont="1" applyFill="1" applyBorder="1" applyAlignment="1" applyProtection="1">
      <alignment horizontal="center" vertical="center" wrapText="1"/>
      <protection locked="0"/>
    </xf>
    <xf numFmtId="0" fontId="57" fillId="4" borderId="4" xfId="0" applyFont="1" applyFill="1" applyBorder="1" applyAlignment="1" applyProtection="1">
      <alignment horizontal="center" vertical="center" wrapText="1"/>
      <protection locked="0"/>
    </xf>
    <xf numFmtId="0" fontId="113" fillId="0" borderId="8" xfId="0" applyFont="1" applyBorder="1" applyAlignment="1" applyProtection="1">
      <alignment horizontal="left" vertical="center"/>
      <protection locked="0"/>
    </xf>
    <xf numFmtId="0" fontId="113" fillId="0" borderId="7" xfId="0" applyFont="1" applyBorder="1" applyAlignment="1" applyProtection="1">
      <alignment horizontal="left" vertical="center"/>
      <protection locked="0"/>
    </xf>
    <xf numFmtId="0" fontId="84" fillId="2" borderId="8" xfId="0" applyFont="1" applyFill="1" applyBorder="1" applyAlignment="1" applyProtection="1">
      <alignment horizontal="left" vertical="center"/>
      <protection locked="0"/>
    </xf>
    <xf numFmtId="0" fontId="84" fillId="2" borderId="7" xfId="0" applyFont="1" applyFill="1" applyBorder="1" applyAlignment="1" applyProtection="1">
      <alignment horizontal="left" vertical="center"/>
      <protection locked="0"/>
    </xf>
    <xf numFmtId="0" fontId="82" fillId="0" borderId="28" xfId="0" applyFont="1" applyBorder="1" applyAlignment="1" applyProtection="1">
      <alignment horizontal="center" vertical="center" wrapText="1"/>
      <protection locked="0"/>
    </xf>
    <xf numFmtId="0" fontId="82" fillId="0" borderId="29" xfId="0" applyFont="1" applyBorder="1" applyAlignment="1" applyProtection="1">
      <alignment horizontal="center" vertical="center" wrapText="1"/>
      <protection locked="0"/>
    </xf>
    <xf numFmtId="0" fontId="86" fillId="0" borderId="8" xfId="0" applyFont="1" applyBorder="1" applyAlignment="1" applyProtection="1">
      <alignment horizontal="center" vertical="center" wrapText="1"/>
      <protection locked="0"/>
    </xf>
    <xf numFmtId="0" fontId="86" fillId="0" borderId="9" xfId="0" applyFont="1" applyBorder="1" applyAlignment="1" applyProtection="1">
      <alignment horizontal="center" vertical="center" wrapText="1"/>
      <protection locked="0"/>
    </xf>
    <xf numFmtId="0" fontId="117" fillId="4" borderId="31" xfId="0" applyFont="1" applyFill="1" applyBorder="1" applyAlignment="1">
      <alignment horizontal="center" vertical="center" wrapText="1"/>
    </xf>
    <xf numFmtId="0" fontId="117" fillId="4" borderId="14" xfId="0" applyFont="1" applyFill="1" applyBorder="1" applyAlignment="1">
      <alignment horizontal="center" vertical="center" wrapText="1"/>
    </xf>
    <xf numFmtId="0" fontId="85" fillId="0" borderId="8" xfId="0" applyFont="1" applyBorder="1" applyAlignment="1" applyProtection="1">
      <alignment horizontal="left" vertical="center"/>
      <protection locked="0"/>
    </xf>
    <xf numFmtId="0" fontId="105" fillId="0" borderId="7" xfId="0" applyFont="1" applyBorder="1" applyAlignment="1" applyProtection="1">
      <alignment horizontal="left" vertical="center"/>
      <protection locked="0"/>
    </xf>
  </cellXfs>
  <cellStyles count="6">
    <cellStyle name="Monétaire 2" xfId="5" xr:uid="{1C0E92A6-4894-4154-A522-7EBC4E799950}"/>
    <cellStyle name="Monétaire 3" xfId="4" xr:uid="{58688E2E-9009-43AA-903E-2F76F30D027A}"/>
    <cellStyle name="Normal" xfId="0" builtinId="0"/>
    <cellStyle name="Normal 2" xfId="1" xr:uid="{00000000-0005-0000-0000-000001000000}"/>
    <cellStyle name="Normal 3" xfId="3" xr:uid="{7A7C848D-FFD9-421A-8729-9B1B287CD401}"/>
    <cellStyle name="Normal 3 2" xfId="2" xr:uid="{B99A4C07-425F-4AF1-9FB9-D3834AF4DC0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6633"/>
      <color rgb="FFCC6600"/>
      <color rgb="FFD99694"/>
      <color rgb="FFD3BAA9"/>
      <color rgb="FFD1AD15"/>
      <color rgb="FFF2DC7C"/>
      <color rgb="FFFFC000"/>
      <color rgb="FFFF9900"/>
      <color rgb="FF80AB9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2498779</xdr:colOff>
      <xdr:row>215</xdr:row>
      <xdr:rowOff>104407</xdr:rowOff>
    </xdr:from>
    <xdr:to>
      <xdr:col>3</xdr:col>
      <xdr:colOff>5546779</xdr:colOff>
      <xdr:row>218</xdr:row>
      <xdr:rowOff>950148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4F3BE728-8FE7-487F-B8FA-FF0E44E16991}"/>
            </a:ext>
          </a:extLst>
        </xdr:cNvPr>
        <xdr:cNvSpPr/>
      </xdr:nvSpPr>
      <xdr:spPr>
        <a:xfrm>
          <a:off x="2498779" y="116486300"/>
          <a:ext cx="3048000" cy="2192848"/>
        </a:xfrm>
        <a:prstGeom prst="ellipse">
          <a:avLst/>
        </a:prstGeom>
        <a:solidFill>
          <a:srgbClr val="D99694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1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Commande supérieure à 750€</a:t>
          </a:r>
          <a:r>
            <a:rPr lang="fr-FR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recevez en cadeau le coffret </a:t>
          </a:r>
        </a:p>
        <a:p>
          <a:pPr algn="ctr"/>
          <a:r>
            <a:rPr lang="fr-FR" sz="18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« 6 Coups de Cœur » </a:t>
          </a:r>
          <a:endParaRPr lang="fr-FR" sz="1800" b="1" u="sng">
            <a:effectLst/>
          </a:endParaRPr>
        </a:p>
      </xdr:txBody>
    </xdr:sp>
    <xdr:clientData/>
  </xdr:twoCellAnchor>
  <xdr:twoCellAnchor>
    <xdr:from>
      <xdr:col>5</xdr:col>
      <xdr:colOff>121228</xdr:colOff>
      <xdr:row>218</xdr:row>
      <xdr:rowOff>117982</xdr:rowOff>
    </xdr:from>
    <xdr:to>
      <xdr:col>9</xdr:col>
      <xdr:colOff>848592</xdr:colOff>
      <xdr:row>219</xdr:row>
      <xdr:rowOff>381001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4CDD011-C2ED-4995-BA33-BF2F61D67339}"/>
            </a:ext>
          </a:extLst>
        </xdr:cNvPr>
        <xdr:cNvSpPr/>
      </xdr:nvSpPr>
      <xdr:spPr>
        <a:xfrm>
          <a:off x="12174683" y="113829164"/>
          <a:ext cx="4346864" cy="1648473"/>
        </a:xfrm>
        <a:prstGeom prst="rect">
          <a:avLst/>
        </a:prstGeom>
        <a:ln>
          <a:solidFill>
            <a:srgbClr val="D99694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Dès réception du règlement, votre commande sera expédiée, comptez une dizaine de jours.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Le transporteur vous enverra un mail pour prendre </a:t>
          </a:r>
          <a:r>
            <a:rPr kumimoji="0" lang="fr-FR" sz="1100" b="1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un rendez-vous de livraison </a:t>
          </a:r>
          <a:r>
            <a:rPr kumimoji="0" lang="fr-FR" sz="11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pour le jour de votre convenance.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A réception, merci de bien </a:t>
          </a:r>
          <a:r>
            <a:rPr kumimoji="0" lang="fr-FR" sz="11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vouloir vérifier </a:t>
          </a:r>
          <a:r>
            <a:rPr kumimoji="0" lang="fr-FR" sz="1100" b="0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que les vins soient en bon état, sinon </a:t>
          </a:r>
          <a:r>
            <a:rPr kumimoji="0" lang="fr-FR" sz="11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n'omettez pas de mettre une réserve sur le récépissé du transporteur.</a:t>
          </a:r>
          <a:endParaRPr kumimoji="0" lang="fr-FR" sz="1100" b="0" i="0" u="none" strike="noStrike" kern="0" cap="none" spc="0" normalizeH="0" baseline="0" noProof="0">
            <a:ln w="0"/>
            <a:solidFill>
              <a:prstClr val="black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 w="0"/>
              <a:solidFill>
                <a:prstClr val="black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Merci de votre confiance et à votre disposition pour tout conseil œnologique.</a:t>
          </a:r>
        </a:p>
      </xdr:txBody>
    </xdr:sp>
    <xdr:clientData/>
  </xdr:twoCellAnchor>
  <xdr:twoCellAnchor editAs="oneCell">
    <xdr:from>
      <xdr:col>3</xdr:col>
      <xdr:colOff>315550</xdr:colOff>
      <xdr:row>0</xdr:row>
      <xdr:rowOff>275637</xdr:rowOff>
    </xdr:from>
    <xdr:to>
      <xdr:col>3</xdr:col>
      <xdr:colOff>2056705</xdr:colOff>
      <xdr:row>0</xdr:row>
      <xdr:rowOff>2005262</xdr:rowOff>
    </xdr:to>
    <xdr:pic>
      <xdr:nvPicPr>
        <xdr:cNvPr id="204" name="Graphique 203">
          <a:extLst>
            <a:ext uri="{FF2B5EF4-FFF2-40B4-BE49-F238E27FC236}">
              <a16:creationId xmlns:a16="http://schemas.microsoft.com/office/drawing/2014/main" id="{56B3BCCF-0E22-4504-946D-40B4AE65C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15550" y="275637"/>
          <a:ext cx="1741155" cy="1729625"/>
        </a:xfrm>
        <a:prstGeom prst="rect">
          <a:avLst/>
        </a:prstGeom>
      </xdr:spPr>
    </xdr:pic>
    <xdr:clientData fLocksWithSheet="0"/>
  </xdr:twoCellAnchor>
  <xdr:twoCellAnchor editAs="oneCell">
    <xdr:from>
      <xdr:col>7</xdr:col>
      <xdr:colOff>714479</xdr:colOff>
      <xdr:row>0</xdr:row>
      <xdr:rowOff>259949</xdr:rowOff>
    </xdr:from>
    <xdr:to>
      <xdr:col>9</xdr:col>
      <xdr:colOff>604311</xdr:colOff>
      <xdr:row>0</xdr:row>
      <xdr:rowOff>1989574</xdr:rowOff>
    </xdr:to>
    <xdr:pic>
      <xdr:nvPicPr>
        <xdr:cNvPr id="2" name="Graphique 1">
          <a:extLst>
            <a:ext uri="{FF2B5EF4-FFF2-40B4-BE49-F238E27FC236}">
              <a16:creationId xmlns:a16="http://schemas.microsoft.com/office/drawing/2014/main" id="{6F2D43EE-CD06-4A82-AFCB-6560FA990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536685" y="259949"/>
          <a:ext cx="1741155" cy="1729625"/>
        </a:xfrm>
        <a:prstGeom prst="rect">
          <a:avLst/>
        </a:prstGeom>
      </xdr:spPr>
    </xdr:pic>
    <xdr:clientData fLocksWithSheet="0"/>
  </xdr:twoCellAnchor>
  <xdr:twoCellAnchor>
    <xdr:from>
      <xdr:col>3</xdr:col>
      <xdr:colOff>5696459</xdr:colOff>
      <xdr:row>215</xdr:row>
      <xdr:rowOff>65888</xdr:rowOff>
    </xdr:from>
    <xdr:to>
      <xdr:col>3</xdr:col>
      <xdr:colOff>9175752</xdr:colOff>
      <xdr:row>218</xdr:row>
      <xdr:rowOff>914928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1F78C7-0D9C-4A6B-9696-A30A522DCA85}"/>
            </a:ext>
          </a:extLst>
        </xdr:cNvPr>
        <xdr:cNvSpPr/>
      </xdr:nvSpPr>
      <xdr:spPr>
        <a:xfrm>
          <a:off x="5696459" y="116447781"/>
          <a:ext cx="3479293" cy="2196147"/>
        </a:xfrm>
        <a:prstGeom prst="ellipse">
          <a:avLst/>
        </a:prstGeom>
        <a:solidFill>
          <a:srgbClr val="D99694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1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Commande supérieure à 1200€</a:t>
          </a:r>
          <a:r>
            <a:rPr lang="fr-FR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recevez en cadeau le coffret </a:t>
          </a:r>
        </a:p>
        <a:p>
          <a:pPr algn="ctr"/>
          <a:r>
            <a:rPr lang="fr-FR" sz="18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« 6 Grands Terroirs » </a:t>
          </a:r>
          <a:endParaRPr lang="fr-FR" sz="1800" b="1" u="sng">
            <a:effectLst/>
          </a:endParaRPr>
        </a:p>
      </xdr:txBody>
    </xdr:sp>
    <xdr:clientData/>
  </xdr:twoCellAnchor>
  <xdr:twoCellAnchor editAs="oneCell">
    <xdr:from>
      <xdr:col>3</xdr:col>
      <xdr:colOff>340179</xdr:colOff>
      <xdr:row>215</xdr:row>
      <xdr:rowOff>152400</xdr:rowOff>
    </xdr:from>
    <xdr:to>
      <xdr:col>3</xdr:col>
      <xdr:colOff>3052331</xdr:colOff>
      <xdr:row>218</xdr:row>
      <xdr:rowOff>995548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CB76D57-B36C-44B8-807E-6D5CDBE015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69" b="28030"/>
        <a:stretch/>
      </xdr:blipFill>
      <xdr:spPr>
        <a:xfrm>
          <a:off x="340179" y="116534293"/>
          <a:ext cx="2712152" cy="2190255"/>
        </a:xfrm>
        <a:prstGeom prst="rect">
          <a:avLst/>
        </a:prstGeom>
      </xdr:spPr>
    </xdr:pic>
    <xdr:clientData/>
  </xdr:twoCellAnchor>
  <xdr:twoCellAnchor editAs="oneCell">
    <xdr:from>
      <xdr:col>3</xdr:col>
      <xdr:colOff>8433707</xdr:colOff>
      <xdr:row>215</xdr:row>
      <xdr:rowOff>28203</xdr:rowOff>
    </xdr:from>
    <xdr:to>
      <xdr:col>5</xdr:col>
      <xdr:colOff>41006</xdr:colOff>
      <xdr:row>218</xdr:row>
      <xdr:rowOff>901535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A56261D-3A77-4BE1-8C63-A3F85D5B3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38" b="27628"/>
        <a:stretch/>
      </xdr:blipFill>
      <xdr:spPr>
        <a:xfrm>
          <a:off x="8433707" y="116410096"/>
          <a:ext cx="2833192" cy="222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27"/>
  <sheetViews>
    <sheetView showGridLines="0" tabSelected="1" topLeftCell="C1" zoomScale="60" zoomScaleNormal="60" workbookViewId="0">
      <selection activeCell="D1" sqref="D1:J1"/>
    </sheetView>
  </sheetViews>
  <sheetFormatPr baseColWidth="10" defaultColWidth="9.26953125" defaultRowHeight="14.5"/>
  <cols>
    <col min="1" max="1" width="9.26953125" style="1" hidden="1" customWidth="1"/>
    <col min="2" max="2" width="24.7265625" style="8" hidden="1" customWidth="1"/>
    <col min="3" max="3" width="4.1796875" style="33" customWidth="1"/>
    <col min="4" max="4" width="147.453125" style="1" customWidth="1"/>
    <col min="5" max="5" width="21" style="1" customWidth="1"/>
    <col min="6" max="6" width="14.54296875" style="54" customWidth="1"/>
    <col min="7" max="7" width="14.54296875" style="1" customWidth="1"/>
    <col min="8" max="8" width="11.453125" style="33" customWidth="1"/>
    <col min="9" max="9" width="16.26953125" style="3" customWidth="1"/>
    <col min="10" max="10" width="14.54296875" style="134" customWidth="1"/>
    <col min="11" max="11" width="9.26953125" style="375" customWidth="1"/>
    <col min="12" max="13" width="12.26953125" style="41" bestFit="1" customWidth="1"/>
    <col min="14" max="14" width="9.26953125" style="386" customWidth="1"/>
    <col min="15" max="16384" width="9.26953125" style="1"/>
  </cols>
  <sheetData>
    <row r="1" spans="2:21" ht="183.65" customHeight="1" thickBot="1">
      <c r="D1" s="405" t="s">
        <v>174</v>
      </c>
      <c r="E1" s="406"/>
      <c r="F1" s="406"/>
      <c r="G1" s="406"/>
      <c r="H1" s="406"/>
      <c r="I1" s="406"/>
      <c r="J1" s="407"/>
    </row>
    <row r="2" spans="2:21" s="2" customFormat="1" ht="15" customHeight="1">
      <c r="B2" s="8"/>
      <c r="C2" s="34"/>
      <c r="D2" s="411" t="s">
        <v>360</v>
      </c>
      <c r="E2" s="412"/>
      <c r="F2" s="412"/>
      <c r="G2" s="412"/>
      <c r="H2" s="412"/>
      <c r="I2" s="412"/>
      <c r="J2" s="413"/>
      <c r="K2" s="376"/>
      <c r="L2" s="42"/>
      <c r="M2" s="42"/>
      <c r="N2" s="387"/>
    </row>
    <row r="3" spans="2:21" s="2" customFormat="1" ht="15" customHeight="1">
      <c r="B3" s="8"/>
      <c r="C3" s="34"/>
      <c r="D3" s="414"/>
      <c r="E3" s="415"/>
      <c r="F3" s="415"/>
      <c r="G3" s="415"/>
      <c r="H3" s="415"/>
      <c r="I3" s="415"/>
      <c r="J3" s="416"/>
      <c r="K3" s="376"/>
      <c r="L3" s="42"/>
      <c r="M3" s="42"/>
      <c r="N3" s="387"/>
    </row>
    <row r="4" spans="2:21" s="2" customFormat="1" ht="15" customHeight="1">
      <c r="B4" s="8"/>
      <c r="C4" s="34"/>
      <c r="D4" s="414"/>
      <c r="E4" s="415"/>
      <c r="F4" s="415"/>
      <c r="G4" s="415"/>
      <c r="H4" s="415"/>
      <c r="I4" s="415"/>
      <c r="J4" s="416"/>
      <c r="K4" s="376"/>
      <c r="L4" s="42"/>
      <c r="M4" s="42"/>
      <c r="N4" s="387"/>
    </row>
    <row r="5" spans="2:21" s="2" customFormat="1" ht="15" customHeight="1">
      <c r="B5" s="8"/>
      <c r="C5" s="34"/>
      <c r="D5" s="414"/>
      <c r="E5" s="415"/>
      <c r="F5" s="415"/>
      <c r="G5" s="415"/>
      <c r="H5" s="415"/>
      <c r="I5" s="415"/>
      <c r="J5" s="416"/>
      <c r="K5" s="376"/>
      <c r="L5" s="42"/>
      <c r="M5" s="42"/>
      <c r="N5" s="387"/>
    </row>
    <row r="6" spans="2:21" s="2" customFormat="1" ht="15" customHeight="1">
      <c r="B6" s="8"/>
      <c r="C6" s="34"/>
      <c r="D6" s="414"/>
      <c r="E6" s="415"/>
      <c r="F6" s="415"/>
      <c r="G6" s="415"/>
      <c r="H6" s="415"/>
      <c r="I6" s="415"/>
      <c r="J6" s="416"/>
      <c r="K6" s="376"/>
      <c r="L6" s="42"/>
      <c r="M6" s="42"/>
      <c r="N6" s="387"/>
    </row>
    <row r="7" spans="2:21" s="2" customFormat="1" ht="15" customHeight="1">
      <c r="B7" s="8"/>
      <c r="C7" s="34"/>
      <c r="D7" s="414"/>
      <c r="E7" s="415"/>
      <c r="F7" s="415"/>
      <c r="G7" s="415"/>
      <c r="H7" s="415"/>
      <c r="I7" s="415"/>
      <c r="J7" s="416"/>
      <c r="K7" s="376"/>
      <c r="L7" s="42"/>
      <c r="M7" s="42"/>
      <c r="N7" s="387"/>
    </row>
    <row r="8" spans="2:21" s="2" customFormat="1" ht="15" customHeight="1">
      <c r="B8" s="8"/>
      <c r="C8" s="34"/>
      <c r="D8" s="414"/>
      <c r="E8" s="415"/>
      <c r="F8" s="415"/>
      <c r="G8" s="415"/>
      <c r="H8" s="415"/>
      <c r="I8" s="415"/>
      <c r="J8" s="416"/>
      <c r="K8" s="376"/>
      <c r="L8" s="42"/>
      <c r="M8" s="42"/>
      <c r="N8" s="387"/>
    </row>
    <row r="9" spans="2:21" s="2" customFormat="1" ht="15" customHeight="1">
      <c r="B9" s="8"/>
      <c r="C9" s="34"/>
      <c r="D9" s="414"/>
      <c r="E9" s="415"/>
      <c r="F9" s="415"/>
      <c r="G9" s="415"/>
      <c r="H9" s="415"/>
      <c r="I9" s="415"/>
      <c r="J9" s="416"/>
      <c r="K9" s="376"/>
      <c r="L9" s="42"/>
      <c r="M9" s="42"/>
      <c r="N9" s="387"/>
    </row>
    <row r="10" spans="2:21" s="2" customFormat="1" ht="15" customHeight="1">
      <c r="B10" s="8"/>
      <c r="C10" s="34"/>
      <c r="D10" s="414"/>
      <c r="E10" s="415"/>
      <c r="F10" s="415"/>
      <c r="G10" s="415"/>
      <c r="H10" s="415"/>
      <c r="I10" s="415"/>
      <c r="J10" s="416"/>
      <c r="K10" s="376"/>
      <c r="L10" s="42"/>
      <c r="M10" s="42"/>
      <c r="N10" s="387"/>
    </row>
    <row r="11" spans="2:21" s="2" customFormat="1" ht="15" customHeight="1">
      <c r="B11" s="8"/>
      <c r="C11" s="34"/>
      <c r="D11" s="414"/>
      <c r="E11" s="415"/>
      <c r="F11" s="415"/>
      <c r="G11" s="415"/>
      <c r="H11" s="415"/>
      <c r="I11" s="415"/>
      <c r="J11" s="416"/>
      <c r="K11" s="376"/>
      <c r="L11" s="42"/>
      <c r="M11" s="42"/>
      <c r="N11" s="387"/>
    </row>
    <row r="12" spans="2:21" s="2" customFormat="1" ht="15" customHeight="1">
      <c r="B12" s="8"/>
      <c r="C12" s="34"/>
      <c r="D12" s="414"/>
      <c r="E12" s="415"/>
      <c r="F12" s="415"/>
      <c r="G12" s="415"/>
      <c r="H12" s="415"/>
      <c r="I12" s="415"/>
      <c r="J12" s="416"/>
      <c r="K12" s="376"/>
      <c r="L12" s="42"/>
      <c r="M12" s="42"/>
      <c r="N12" s="387"/>
    </row>
    <row r="13" spans="2:21" s="2" customFormat="1" ht="15" customHeight="1">
      <c r="B13" s="8"/>
      <c r="C13" s="34"/>
      <c r="D13" s="414"/>
      <c r="E13" s="415"/>
      <c r="F13" s="415"/>
      <c r="G13" s="415"/>
      <c r="H13" s="415"/>
      <c r="I13" s="415"/>
      <c r="J13" s="416"/>
      <c r="K13" s="376"/>
      <c r="L13" s="42"/>
      <c r="M13" s="42"/>
      <c r="N13" s="387"/>
    </row>
    <row r="14" spans="2:21" s="2" customFormat="1" ht="15" customHeight="1">
      <c r="B14" s="8"/>
      <c r="C14" s="34"/>
      <c r="D14" s="414"/>
      <c r="E14" s="415"/>
      <c r="F14" s="415"/>
      <c r="G14" s="415"/>
      <c r="H14" s="415"/>
      <c r="I14" s="415"/>
      <c r="J14" s="416"/>
      <c r="K14" s="376"/>
      <c r="L14" s="42"/>
      <c r="M14" s="42"/>
      <c r="N14" s="387"/>
      <c r="U14"/>
    </row>
    <row r="15" spans="2:21" s="2" customFormat="1" ht="15" customHeight="1">
      <c r="B15" s="8"/>
      <c r="C15" s="34"/>
      <c r="D15" s="414"/>
      <c r="E15" s="415"/>
      <c r="F15" s="415"/>
      <c r="G15" s="415"/>
      <c r="H15" s="415"/>
      <c r="I15" s="415"/>
      <c r="J15" s="416"/>
      <c r="K15" s="376"/>
      <c r="L15" s="42"/>
      <c r="M15" s="42"/>
      <c r="N15" s="387"/>
    </row>
    <row r="16" spans="2:21" s="2" customFormat="1" ht="15" customHeight="1">
      <c r="B16" s="8"/>
      <c r="C16" s="34"/>
      <c r="D16" s="414"/>
      <c r="E16" s="415"/>
      <c r="F16" s="415"/>
      <c r="G16" s="415"/>
      <c r="H16" s="415"/>
      <c r="I16" s="415"/>
      <c r="J16" s="416"/>
      <c r="K16" s="376"/>
      <c r="L16" s="42"/>
      <c r="M16" s="42"/>
      <c r="N16" s="387"/>
    </row>
    <row r="17" spans="1:14" s="2" customFormat="1" ht="9" customHeight="1">
      <c r="B17" s="8"/>
      <c r="C17" s="34"/>
      <c r="D17" s="414"/>
      <c r="E17" s="415"/>
      <c r="F17" s="415"/>
      <c r="G17" s="415"/>
      <c r="H17" s="415"/>
      <c r="I17" s="415"/>
      <c r="J17" s="416"/>
      <c r="K17" s="376"/>
      <c r="L17" s="42"/>
      <c r="M17" s="42"/>
      <c r="N17" s="387"/>
    </row>
    <row r="18" spans="1:14" s="2" customFormat="1" ht="114" customHeight="1" thickBot="1">
      <c r="B18" s="8"/>
      <c r="C18" s="34"/>
      <c r="D18" s="417"/>
      <c r="E18" s="418"/>
      <c r="F18" s="418"/>
      <c r="G18" s="418"/>
      <c r="H18" s="418"/>
      <c r="I18" s="418"/>
      <c r="J18" s="419"/>
      <c r="K18" s="376"/>
      <c r="L18" s="42"/>
      <c r="M18" s="42"/>
      <c r="N18" s="387"/>
    </row>
    <row r="19" spans="1:14" s="2" customFormat="1" ht="15.75" customHeight="1">
      <c r="B19" s="8"/>
      <c r="C19" s="34"/>
      <c r="D19" s="420" t="s">
        <v>361</v>
      </c>
      <c r="E19" s="421"/>
      <c r="F19" s="421"/>
      <c r="G19" s="421"/>
      <c r="H19" s="421"/>
      <c r="I19" s="421"/>
      <c r="J19" s="422"/>
      <c r="K19" s="376"/>
      <c r="L19" s="42"/>
      <c r="M19" s="42"/>
      <c r="N19" s="387"/>
    </row>
    <row r="20" spans="1:14" s="2" customFormat="1" ht="78" customHeight="1">
      <c r="B20" s="8"/>
      <c r="C20" s="34"/>
      <c r="D20" s="423"/>
      <c r="E20" s="424"/>
      <c r="F20" s="424"/>
      <c r="G20" s="424"/>
      <c r="H20" s="424"/>
      <c r="I20" s="424"/>
      <c r="J20" s="425"/>
      <c r="K20" s="376"/>
      <c r="L20" s="42"/>
      <c r="M20" s="42"/>
      <c r="N20" s="387"/>
    </row>
    <row r="21" spans="1:14" s="2" customFormat="1" ht="7.5" customHeight="1" thickBot="1">
      <c r="B21" s="8"/>
      <c r="C21" s="34"/>
      <c r="D21" s="426"/>
      <c r="E21" s="427"/>
      <c r="F21" s="427"/>
      <c r="G21" s="427"/>
      <c r="H21" s="427"/>
      <c r="I21" s="427"/>
      <c r="J21" s="428"/>
      <c r="K21" s="376"/>
      <c r="L21" s="42"/>
      <c r="M21" s="42"/>
      <c r="N21" s="387"/>
    </row>
    <row r="22" spans="1:14" s="4" customFormat="1" ht="81" customHeight="1" thickBot="1">
      <c r="B22" s="8"/>
      <c r="C22" s="35"/>
      <c r="D22" s="220" t="s">
        <v>49</v>
      </c>
      <c r="E22" s="221" t="s">
        <v>50</v>
      </c>
      <c r="F22" s="222" t="s">
        <v>48</v>
      </c>
      <c r="G22" s="221" t="s">
        <v>2</v>
      </c>
      <c r="H22" s="221" t="s">
        <v>14</v>
      </c>
      <c r="I22" s="223" t="s">
        <v>0</v>
      </c>
      <c r="J22" s="224" t="s">
        <v>3</v>
      </c>
      <c r="K22" s="377"/>
      <c r="L22" s="44"/>
      <c r="M22" s="43"/>
      <c r="N22" s="71"/>
    </row>
    <row r="23" spans="1:14" s="8" customFormat="1" ht="37" customHeight="1">
      <c r="B23" s="74" t="s">
        <v>11</v>
      </c>
      <c r="C23" s="65"/>
      <c r="D23" s="181" t="s">
        <v>46</v>
      </c>
      <c r="E23" s="138"/>
      <c r="F23" s="10"/>
      <c r="G23" s="10"/>
      <c r="H23" s="47"/>
      <c r="I23" s="10"/>
      <c r="J23" s="126"/>
      <c r="K23" s="378"/>
      <c r="L23" s="44"/>
      <c r="M23" s="44"/>
      <c r="N23" s="72"/>
    </row>
    <row r="24" spans="1:14" s="7" customFormat="1" ht="30.75" customHeight="1">
      <c r="A24" s="8"/>
      <c r="B24" s="86" t="s">
        <v>175</v>
      </c>
      <c r="C24" s="36"/>
      <c r="D24" s="110" t="s">
        <v>285</v>
      </c>
      <c r="E24" s="139"/>
      <c r="F24" s="5">
        <v>16</v>
      </c>
      <c r="G24" s="119">
        <v>11</v>
      </c>
      <c r="H24" s="117">
        <v>6</v>
      </c>
      <c r="I24" s="28"/>
      <c r="J24" s="135">
        <f>G24*H24*I24</f>
        <v>0</v>
      </c>
      <c r="K24" s="378"/>
      <c r="L24" s="45">
        <f t="shared" ref="L24:L82" si="0">G24*H24*I24</f>
        <v>0</v>
      </c>
      <c r="M24" s="45">
        <f t="shared" ref="M24:M82" si="1">F24*H24*I24</f>
        <v>0</v>
      </c>
      <c r="N24" s="26"/>
    </row>
    <row r="25" spans="1:14" s="8" customFormat="1" ht="30.75" customHeight="1">
      <c r="B25" s="75" t="s">
        <v>18</v>
      </c>
      <c r="C25" s="36"/>
      <c r="D25" s="110" t="s">
        <v>127</v>
      </c>
      <c r="E25" s="284" t="s">
        <v>84</v>
      </c>
      <c r="F25" s="15">
        <v>17</v>
      </c>
      <c r="G25" s="118">
        <v>13</v>
      </c>
      <c r="H25" s="117">
        <v>6</v>
      </c>
      <c r="I25" s="28"/>
      <c r="J25" s="135">
        <f>G25*H25*I25</f>
        <v>0</v>
      </c>
      <c r="K25" s="378"/>
      <c r="L25" s="45">
        <f t="shared" si="0"/>
        <v>0</v>
      </c>
      <c r="M25" s="45">
        <f t="shared" si="1"/>
        <v>0</v>
      </c>
      <c r="N25" s="72"/>
    </row>
    <row r="26" spans="1:14" s="8" customFormat="1" ht="30.75" customHeight="1">
      <c r="B26" s="75" t="s">
        <v>176</v>
      </c>
      <c r="C26" s="36"/>
      <c r="D26" s="209" t="s">
        <v>287</v>
      </c>
      <c r="E26" s="307" t="s">
        <v>50</v>
      </c>
      <c r="F26" s="177">
        <v>22</v>
      </c>
      <c r="G26" s="119">
        <v>16</v>
      </c>
      <c r="H26" s="117">
        <v>6</v>
      </c>
      <c r="I26" s="81"/>
      <c r="J26" s="135">
        <f>G26*H26*I26</f>
        <v>0</v>
      </c>
      <c r="K26" s="378"/>
      <c r="L26" s="45">
        <f t="shared" si="0"/>
        <v>0</v>
      </c>
      <c r="M26" s="45">
        <f t="shared" si="1"/>
        <v>0</v>
      </c>
      <c r="N26" s="72"/>
    </row>
    <row r="27" spans="1:14" s="8" customFormat="1" ht="38.15" customHeight="1">
      <c r="B27" s="74"/>
      <c r="C27" s="65"/>
      <c r="D27" s="290" t="s">
        <v>47</v>
      </c>
      <c r="E27" s="140"/>
      <c r="F27" s="10"/>
      <c r="G27" s="10"/>
      <c r="H27" s="47"/>
      <c r="I27" s="10"/>
      <c r="J27" s="126"/>
      <c r="K27" s="378"/>
      <c r="L27" s="45">
        <f t="shared" si="0"/>
        <v>0</v>
      </c>
      <c r="M27" s="45">
        <f t="shared" si="1"/>
        <v>0</v>
      </c>
      <c r="N27" s="72"/>
    </row>
    <row r="28" spans="1:14" s="8" customFormat="1" ht="30" customHeight="1">
      <c r="A28" s="38"/>
      <c r="B28" s="86" t="s">
        <v>177</v>
      </c>
      <c r="C28" s="36"/>
      <c r="D28" s="136" t="s">
        <v>128</v>
      </c>
      <c r="E28" s="113"/>
      <c r="F28" s="5">
        <v>8.5</v>
      </c>
      <c r="G28" s="120">
        <v>4.5</v>
      </c>
      <c r="H28" s="182">
        <v>6</v>
      </c>
      <c r="I28" s="28"/>
      <c r="J28" s="135">
        <f>G28*H28*I28</f>
        <v>0</v>
      </c>
      <c r="K28" s="378"/>
      <c r="L28" s="45">
        <f t="shared" si="0"/>
        <v>0</v>
      </c>
      <c r="M28" s="45">
        <f t="shared" si="1"/>
        <v>0</v>
      </c>
      <c r="N28" s="72"/>
    </row>
    <row r="29" spans="1:14" s="8" customFormat="1" ht="30" customHeight="1">
      <c r="B29" s="99" t="s">
        <v>178</v>
      </c>
      <c r="C29" s="36"/>
      <c r="D29" s="136" t="s">
        <v>129</v>
      </c>
      <c r="F29" s="25">
        <v>11</v>
      </c>
      <c r="G29" s="118">
        <v>7</v>
      </c>
      <c r="H29" s="182">
        <v>6</v>
      </c>
      <c r="I29" s="28"/>
      <c r="J29" s="135">
        <f>G29*H29*I29</f>
        <v>0</v>
      </c>
      <c r="K29" s="378"/>
      <c r="L29" s="45">
        <f t="shared" si="0"/>
        <v>0</v>
      </c>
      <c r="M29" s="45">
        <f t="shared" si="1"/>
        <v>0</v>
      </c>
      <c r="N29" s="72"/>
    </row>
    <row r="30" spans="1:14" s="8" customFormat="1" ht="30.75" customHeight="1">
      <c r="B30" s="86" t="s">
        <v>362</v>
      </c>
      <c r="C30" s="36"/>
      <c r="D30" s="136" t="s">
        <v>363</v>
      </c>
      <c r="E30" s="284" t="s">
        <v>84</v>
      </c>
      <c r="F30" s="15">
        <v>10.5</v>
      </c>
      <c r="G30" s="118">
        <v>7.5</v>
      </c>
      <c r="H30" s="182">
        <v>6</v>
      </c>
      <c r="I30" s="28"/>
      <c r="J30" s="135">
        <f t="shared" ref="J30:J31" si="2">G30*H30*I30</f>
        <v>0</v>
      </c>
      <c r="K30" s="383"/>
      <c r="L30" s="45">
        <f t="shared" si="0"/>
        <v>0</v>
      </c>
      <c r="M30" s="45">
        <f t="shared" si="1"/>
        <v>0</v>
      </c>
      <c r="N30" s="72"/>
    </row>
    <row r="31" spans="1:14" s="8" customFormat="1" ht="30.75" customHeight="1">
      <c r="B31" s="75" t="s">
        <v>364</v>
      </c>
      <c r="C31" s="36"/>
      <c r="D31" s="137" t="s">
        <v>365</v>
      </c>
      <c r="E31" s="284"/>
      <c r="F31" s="5">
        <v>12</v>
      </c>
      <c r="G31" s="118">
        <v>9.5</v>
      </c>
      <c r="H31" s="182">
        <v>6</v>
      </c>
      <c r="I31" s="28"/>
      <c r="J31" s="135">
        <f t="shared" si="2"/>
        <v>0</v>
      </c>
      <c r="K31" s="383"/>
      <c r="L31" s="45">
        <f t="shared" si="0"/>
        <v>0</v>
      </c>
      <c r="M31" s="45">
        <f t="shared" si="1"/>
        <v>0</v>
      </c>
      <c r="N31" s="72"/>
    </row>
    <row r="32" spans="1:14" s="8" customFormat="1" ht="30" customHeight="1">
      <c r="A32" s="38"/>
      <c r="B32" s="86" t="s">
        <v>179</v>
      </c>
      <c r="C32" s="36"/>
      <c r="D32" s="212" t="s">
        <v>299</v>
      </c>
      <c r="E32" s="284" t="s">
        <v>84</v>
      </c>
      <c r="F32" s="5">
        <v>17</v>
      </c>
      <c r="G32" s="118">
        <v>13</v>
      </c>
      <c r="H32" s="182">
        <v>6</v>
      </c>
      <c r="I32" s="28"/>
      <c r="J32" s="135">
        <f t="shared" ref="J32:J38" si="3">G32*H32*I32</f>
        <v>0</v>
      </c>
      <c r="K32" s="378"/>
      <c r="L32" s="45">
        <f t="shared" si="0"/>
        <v>0</v>
      </c>
      <c r="M32" s="45">
        <f t="shared" si="1"/>
        <v>0</v>
      </c>
      <c r="N32" s="72"/>
    </row>
    <row r="33" spans="1:14" s="8" customFormat="1" ht="30" customHeight="1">
      <c r="A33" s="38"/>
      <c r="B33" s="75" t="s">
        <v>380</v>
      </c>
      <c r="C33" s="36"/>
      <c r="D33" s="195" t="s">
        <v>377</v>
      </c>
      <c r="E33" s="306"/>
      <c r="F33" s="5">
        <v>20</v>
      </c>
      <c r="G33" s="118">
        <v>16</v>
      </c>
      <c r="H33" s="182">
        <v>6</v>
      </c>
      <c r="I33" s="28"/>
      <c r="J33" s="135">
        <f t="shared" ref="J33" si="4">G33*H33*I33</f>
        <v>0</v>
      </c>
      <c r="K33" s="378"/>
      <c r="L33" s="45">
        <f t="shared" ref="L33" si="5">G33*H33*I33</f>
        <v>0</v>
      </c>
      <c r="M33" s="45">
        <f t="shared" ref="M33" si="6">F33*H33*I33</f>
        <v>0</v>
      </c>
      <c r="N33" s="72"/>
    </row>
    <row r="34" spans="1:14" s="8" customFormat="1" ht="30" customHeight="1">
      <c r="A34" s="38"/>
      <c r="B34" s="75" t="s">
        <v>180</v>
      </c>
      <c r="C34" s="36"/>
      <c r="D34" s="195" t="s">
        <v>300</v>
      </c>
      <c r="E34" s="306" t="s">
        <v>50</v>
      </c>
      <c r="F34" s="5">
        <v>22</v>
      </c>
      <c r="G34" s="118">
        <v>17</v>
      </c>
      <c r="H34" s="182">
        <v>6</v>
      </c>
      <c r="I34" s="28"/>
      <c r="J34" s="135">
        <f t="shared" si="3"/>
        <v>0</v>
      </c>
      <c r="K34" s="378"/>
      <c r="L34" s="45">
        <f t="shared" si="0"/>
        <v>0</v>
      </c>
      <c r="M34" s="45">
        <f t="shared" si="1"/>
        <v>0</v>
      </c>
      <c r="N34" s="72"/>
    </row>
    <row r="35" spans="1:14" s="7" customFormat="1" ht="30" customHeight="1">
      <c r="A35" s="38"/>
      <c r="B35" s="75" t="s">
        <v>181</v>
      </c>
      <c r="C35" s="36"/>
      <c r="D35" s="364" t="s">
        <v>210</v>
      </c>
      <c r="E35" s="112"/>
      <c r="F35" s="5">
        <v>25</v>
      </c>
      <c r="G35" s="118">
        <v>19</v>
      </c>
      <c r="H35" s="182">
        <v>6</v>
      </c>
      <c r="I35" s="28"/>
      <c r="J35" s="135">
        <f t="shared" si="3"/>
        <v>0</v>
      </c>
      <c r="K35" s="378"/>
      <c r="L35" s="45">
        <f t="shared" ref="L35" si="7">G35*H35*I35</f>
        <v>0</v>
      </c>
      <c r="M35" s="45">
        <f t="shared" ref="M35" si="8">F35*H35*I35</f>
        <v>0</v>
      </c>
      <c r="N35" s="26"/>
    </row>
    <row r="36" spans="1:14" s="7" customFormat="1" ht="30" customHeight="1">
      <c r="A36" s="8"/>
      <c r="B36" s="86" t="s">
        <v>182</v>
      </c>
      <c r="C36" s="36"/>
      <c r="D36" s="364" t="s">
        <v>301</v>
      </c>
      <c r="E36" s="306" t="s">
        <v>50</v>
      </c>
      <c r="F36" s="5">
        <v>27</v>
      </c>
      <c r="G36" s="118">
        <v>21</v>
      </c>
      <c r="H36" s="182">
        <v>6</v>
      </c>
      <c r="I36" s="28"/>
      <c r="J36" s="135">
        <f t="shared" si="3"/>
        <v>0</v>
      </c>
      <c r="K36" s="378"/>
      <c r="L36" s="45">
        <f t="shared" si="0"/>
        <v>0</v>
      </c>
      <c r="M36" s="45">
        <f t="shared" si="1"/>
        <v>0</v>
      </c>
      <c r="N36" s="26"/>
    </row>
    <row r="37" spans="1:14" s="7" customFormat="1" ht="30" customHeight="1">
      <c r="A37" s="38"/>
      <c r="B37" s="75" t="s">
        <v>183</v>
      </c>
      <c r="C37" s="36"/>
      <c r="D37" s="111" t="s">
        <v>302</v>
      </c>
      <c r="E37" s="306"/>
      <c r="F37" s="5">
        <v>29</v>
      </c>
      <c r="G37" s="118">
        <v>22.5</v>
      </c>
      <c r="H37" s="182">
        <v>6</v>
      </c>
      <c r="I37" s="28"/>
      <c r="J37" s="135">
        <f t="shared" si="3"/>
        <v>0</v>
      </c>
      <c r="K37" s="378"/>
      <c r="L37" s="45">
        <f t="shared" si="0"/>
        <v>0</v>
      </c>
      <c r="M37" s="45">
        <f t="shared" si="1"/>
        <v>0</v>
      </c>
      <c r="N37" s="26"/>
    </row>
    <row r="38" spans="1:14" s="8" customFormat="1" ht="30" customHeight="1">
      <c r="A38" s="38"/>
      <c r="B38" s="86" t="s">
        <v>184</v>
      </c>
      <c r="C38" s="36"/>
      <c r="D38" s="111" t="s">
        <v>303</v>
      </c>
      <c r="E38" s="114"/>
      <c r="F38" s="90">
        <v>31</v>
      </c>
      <c r="G38" s="118">
        <v>27</v>
      </c>
      <c r="H38" s="182">
        <v>6</v>
      </c>
      <c r="I38" s="28"/>
      <c r="J38" s="135">
        <f t="shared" si="3"/>
        <v>0</v>
      </c>
      <c r="K38" s="378"/>
      <c r="L38" s="45">
        <f t="shared" si="0"/>
        <v>0</v>
      </c>
      <c r="M38" s="45">
        <f t="shared" si="1"/>
        <v>0</v>
      </c>
      <c r="N38" s="72"/>
    </row>
    <row r="39" spans="1:14" s="8" customFormat="1" ht="30" customHeight="1">
      <c r="A39" s="38"/>
      <c r="B39" s="75" t="s">
        <v>185</v>
      </c>
      <c r="C39" s="36"/>
      <c r="D39" s="110" t="s">
        <v>304</v>
      </c>
      <c r="E39" s="139"/>
      <c r="F39" s="90">
        <v>33</v>
      </c>
      <c r="G39" s="118">
        <v>28</v>
      </c>
      <c r="H39" s="182">
        <v>6</v>
      </c>
      <c r="I39" s="28"/>
      <c r="J39" s="135">
        <f t="shared" ref="J39" si="9">G39*H39*I39</f>
        <v>0</v>
      </c>
      <c r="K39" s="378"/>
      <c r="L39" s="45">
        <f t="shared" si="0"/>
        <v>0</v>
      </c>
      <c r="M39" s="45">
        <f t="shared" si="1"/>
        <v>0</v>
      </c>
      <c r="N39" s="72"/>
    </row>
    <row r="40" spans="1:14" s="8" customFormat="1" ht="30" customHeight="1">
      <c r="B40" s="86" t="s">
        <v>214</v>
      </c>
      <c r="C40" s="36"/>
      <c r="D40" s="136" t="s">
        <v>305</v>
      </c>
      <c r="E40" s="284" t="s">
        <v>84</v>
      </c>
      <c r="F40" s="90">
        <v>33</v>
      </c>
      <c r="G40" s="118">
        <v>29</v>
      </c>
      <c r="H40" s="182">
        <v>6</v>
      </c>
      <c r="I40" s="28"/>
      <c r="J40" s="135">
        <f>G40*H40*I40</f>
        <v>0</v>
      </c>
      <c r="K40" s="378"/>
      <c r="L40" s="45">
        <f t="shared" si="0"/>
        <v>0</v>
      </c>
      <c r="M40" s="45">
        <f t="shared" si="1"/>
        <v>0</v>
      </c>
      <c r="N40" s="72"/>
    </row>
    <row r="41" spans="1:14" s="8" customFormat="1" ht="30" customHeight="1">
      <c r="A41" s="38"/>
      <c r="B41" s="75" t="s">
        <v>186</v>
      </c>
      <c r="C41" s="36"/>
      <c r="D41" s="111" t="s">
        <v>306</v>
      </c>
      <c r="E41" s="114"/>
      <c r="F41" s="90">
        <v>37</v>
      </c>
      <c r="G41" s="121">
        <v>31</v>
      </c>
      <c r="H41" s="151">
        <v>3</v>
      </c>
      <c r="I41" s="28"/>
      <c r="J41" s="135">
        <f>G41*H41*I41</f>
        <v>0</v>
      </c>
      <c r="K41" s="378"/>
      <c r="L41" s="45">
        <f t="shared" si="0"/>
        <v>0</v>
      </c>
      <c r="M41" s="45">
        <f t="shared" si="1"/>
        <v>0</v>
      </c>
      <c r="N41" s="72"/>
    </row>
    <row r="42" spans="1:14" s="8" customFormat="1" ht="30" customHeight="1">
      <c r="A42" s="38"/>
      <c r="B42" s="86" t="s">
        <v>187</v>
      </c>
      <c r="C42" s="36"/>
      <c r="D42" s="110" t="s">
        <v>307</v>
      </c>
      <c r="F42" s="90">
        <v>44</v>
      </c>
      <c r="G42" s="121">
        <v>36</v>
      </c>
      <c r="H42" s="151">
        <v>3</v>
      </c>
      <c r="I42" s="28"/>
      <c r="J42" s="135">
        <f t="shared" ref="J42:J44" si="10">G42*H42*I42</f>
        <v>0</v>
      </c>
      <c r="K42" s="378"/>
      <c r="L42" s="45">
        <f t="shared" si="0"/>
        <v>0</v>
      </c>
      <c r="M42" s="45">
        <f t="shared" si="1"/>
        <v>0</v>
      </c>
      <c r="N42" s="72"/>
    </row>
    <row r="43" spans="1:14" s="8" customFormat="1" ht="30" customHeight="1">
      <c r="A43" s="38"/>
      <c r="B43" s="75" t="s">
        <v>188</v>
      </c>
      <c r="C43" s="36"/>
      <c r="D43" s="115" t="s">
        <v>349</v>
      </c>
      <c r="E43" s="141"/>
      <c r="F43" s="90">
        <v>45</v>
      </c>
      <c r="G43" s="121">
        <v>39</v>
      </c>
      <c r="H43" s="151">
        <v>3</v>
      </c>
      <c r="I43" s="28"/>
      <c r="J43" s="135">
        <f t="shared" si="10"/>
        <v>0</v>
      </c>
      <c r="K43" s="378"/>
      <c r="L43" s="45">
        <f t="shared" si="0"/>
        <v>0</v>
      </c>
      <c r="M43" s="45">
        <f t="shared" si="1"/>
        <v>0</v>
      </c>
      <c r="N43" s="72"/>
    </row>
    <row r="44" spans="1:14" s="8" customFormat="1" ht="30" customHeight="1">
      <c r="A44" s="38"/>
      <c r="B44" s="75" t="s">
        <v>189</v>
      </c>
      <c r="C44" s="36"/>
      <c r="D44" s="111" t="s">
        <v>308</v>
      </c>
      <c r="E44" s="306" t="s">
        <v>50</v>
      </c>
      <c r="F44" s="91">
        <v>50</v>
      </c>
      <c r="G44" s="122">
        <v>40</v>
      </c>
      <c r="H44" s="151">
        <v>3</v>
      </c>
      <c r="I44" s="28"/>
      <c r="J44" s="135">
        <f t="shared" si="10"/>
        <v>0</v>
      </c>
      <c r="K44" s="378"/>
      <c r="L44" s="45">
        <f t="shared" si="0"/>
        <v>0</v>
      </c>
      <c r="M44" s="45">
        <f t="shared" si="1"/>
        <v>0</v>
      </c>
      <c r="N44" s="72"/>
    </row>
    <row r="45" spans="1:14" s="8" customFormat="1" ht="30" customHeight="1">
      <c r="A45" s="38"/>
      <c r="B45" s="87" t="s">
        <v>43</v>
      </c>
      <c r="C45" s="36"/>
      <c r="D45" s="111" t="s">
        <v>350</v>
      </c>
      <c r="E45" s="114"/>
      <c r="F45" s="90">
        <v>48</v>
      </c>
      <c r="G45" s="121">
        <v>44</v>
      </c>
      <c r="H45" s="151">
        <v>3</v>
      </c>
      <c r="I45" s="28"/>
      <c r="J45" s="135">
        <f>G45*H45*I45</f>
        <v>0</v>
      </c>
      <c r="K45" s="378"/>
      <c r="L45" s="45">
        <f t="shared" si="0"/>
        <v>0</v>
      </c>
      <c r="M45" s="45">
        <f t="shared" si="1"/>
        <v>0</v>
      </c>
      <c r="N45" s="72"/>
    </row>
    <row r="46" spans="1:14" s="8" customFormat="1" ht="30" customHeight="1">
      <c r="B46" s="87" t="s">
        <v>190</v>
      </c>
      <c r="C46" s="36"/>
      <c r="D46" s="111" t="s">
        <v>351</v>
      </c>
      <c r="E46" s="306" t="s">
        <v>50</v>
      </c>
      <c r="F46" s="90">
        <v>55</v>
      </c>
      <c r="G46" s="121">
        <v>46</v>
      </c>
      <c r="H46" s="151">
        <v>3</v>
      </c>
      <c r="I46" s="28"/>
      <c r="J46" s="135">
        <f t="shared" ref="J46:J52" si="11">G46*H46*I46</f>
        <v>0</v>
      </c>
      <c r="K46" s="378"/>
      <c r="L46" s="45">
        <f t="shared" si="0"/>
        <v>0</v>
      </c>
      <c r="M46" s="45">
        <f t="shared" si="1"/>
        <v>0</v>
      </c>
      <c r="N46" s="72"/>
    </row>
    <row r="47" spans="1:14" s="72" customFormat="1" ht="30" customHeight="1">
      <c r="B47" s="87" t="s">
        <v>191</v>
      </c>
      <c r="C47" s="82"/>
      <c r="D47" s="136" t="s">
        <v>352</v>
      </c>
      <c r="F47" s="90">
        <v>60</v>
      </c>
      <c r="G47" s="121">
        <v>50</v>
      </c>
      <c r="H47" s="151">
        <v>3</v>
      </c>
      <c r="I47" s="28"/>
      <c r="J47" s="135">
        <f t="shared" si="11"/>
        <v>0</v>
      </c>
      <c r="K47" s="378"/>
      <c r="L47" s="45">
        <f t="shared" si="0"/>
        <v>0</v>
      </c>
      <c r="M47" s="45">
        <f t="shared" si="1"/>
        <v>0</v>
      </c>
    </row>
    <row r="48" spans="1:14" s="72" customFormat="1" ht="30" customHeight="1">
      <c r="A48" s="83"/>
      <c r="B48" s="87" t="s">
        <v>192</v>
      </c>
      <c r="C48" s="82"/>
      <c r="D48" s="115" t="s">
        <v>353</v>
      </c>
      <c r="E48" s="141"/>
      <c r="F48" s="90">
        <v>69</v>
      </c>
      <c r="G48" s="121">
        <v>56</v>
      </c>
      <c r="H48" s="151">
        <v>3</v>
      </c>
      <c r="I48" s="28"/>
      <c r="J48" s="135">
        <f t="shared" si="11"/>
        <v>0</v>
      </c>
      <c r="K48" s="378"/>
      <c r="L48" s="45">
        <f t="shared" si="0"/>
        <v>0</v>
      </c>
      <c r="M48" s="45">
        <f t="shared" si="1"/>
        <v>0</v>
      </c>
    </row>
    <row r="49" spans="1:14" s="8" customFormat="1" ht="30" customHeight="1">
      <c r="A49" s="38"/>
      <c r="B49" s="87" t="s">
        <v>193</v>
      </c>
      <c r="C49" s="36"/>
      <c r="D49" s="110" t="s">
        <v>354</v>
      </c>
      <c r="E49" s="139"/>
      <c r="F49" s="90">
        <v>75</v>
      </c>
      <c r="G49" s="121">
        <v>64</v>
      </c>
      <c r="H49" s="151">
        <v>3</v>
      </c>
      <c r="I49" s="28"/>
      <c r="J49" s="135">
        <f>G49*H49*I49</f>
        <v>0</v>
      </c>
      <c r="K49" s="378"/>
      <c r="L49" s="45">
        <f t="shared" si="0"/>
        <v>0</v>
      </c>
      <c r="M49" s="45">
        <f t="shared" si="1"/>
        <v>0</v>
      </c>
      <c r="N49" s="72"/>
    </row>
    <row r="50" spans="1:14" s="72" customFormat="1" ht="30" customHeight="1">
      <c r="A50" s="83"/>
      <c r="B50" s="88" t="s">
        <v>194</v>
      </c>
      <c r="C50" s="82"/>
      <c r="D50" s="110" t="s">
        <v>309</v>
      </c>
      <c r="E50" s="139"/>
      <c r="F50" s="90">
        <v>82</v>
      </c>
      <c r="G50" s="121">
        <v>72</v>
      </c>
      <c r="H50" s="151">
        <v>3</v>
      </c>
      <c r="I50" s="28"/>
      <c r="J50" s="135">
        <f t="shared" si="11"/>
        <v>0</v>
      </c>
      <c r="K50" s="378"/>
      <c r="L50" s="45">
        <f t="shared" si="0"/>
        <v>0</v>
      </c>
      <c r="M50" s="45">
        <f t="shared" si="1"/>
        <v>0</v>
      </c>
    </row>
    <row r="51" spans="1:14" s="72" customFormat="1" ht="30" customHeight="1">
      <c r="A51" s="83"/>
      <c r="B51" s="88" t="s">
        <v>19</v>
      </c>
      <c r="C51" s="82"/>
      <c r="D51" s="110" t="s">
        <v>310</v>
      </c>
      <c r="E51" s="306" t="s">
        <v>50</v>
      </c>
      <c r="F51" s="90">
        <v>110</v>
      </c>
      <c r="G51" s="121">
        <v>95</v>
      </c>
      <c r="H51" s="151">
        <v>3</v>
      </c>
      <c r="I51" s="28"/>
      <c r="J51" s="135">
        <f t="shared" ref="J51" si="12">G51*H51*I51</f>
        <v>0</v>
      </c>
      <c r="K51" s="378"/>
      <c r="L51" s="45">
        <f t="shared" ref="L51" si="13">G51*H51*I51</f>
        <v>0</v>
      </c>
      <c r="M51" s="45">
        <f t="shared" ref="M51" si="14">F51*H51*I51</f>
        <v>0</v>
      </c>
    </row>
    <row r="52" spans="1:14" s="72" customFormat="1" ht="30" customHeight="1" thickBot="1">
      <c r="A52" s="83"/>
      <c r="B52" s="88" t="s">
        <v>195</v>
      </c>
      <c r="C52" s="82"/>
      <c r="D52" s="116" t="s">
        <v>311</v>
      </c>
      <c r="F52" s="92">
        <v>190</v>
      </c>
      <c r="G52" s="123">
        <v>170</v>
      </c>
      <c r="H52" s="151">
        <v>3</v>
      </c>
      <c r="I52" s="28"/>
      <c r="J52" s="135">
        <f t="shared" si="11"/>
        <v>0</v>
      </c>
      <c r="K52" s="378"/>
      <c r="L52" s="45">
        <f t="shared" si="0"/>
        <v>0</v>
      </c>
      <c r="M52" s="45">
        <f t="shared" si="1"/>
        <v>0</v>
      </c>
    </row>
    <row r="53" spans="1:14" s="4" customFormat="1" ht="81" customHeight="1" thickBot="1">
      <c r="B53" s="8"/>
      <c r="C53" s="35"/>
      <c r="D53" s="240" t="s">
        <v>62</v>
      </c>
      <c r="E53" s="241" t="s">
        <v>50</v>
      </c>
      <c r="F53" s="242" t="s">
        <v>48</v>
      </c>
      <c r="G53" s="241" t="s">
        <v>2</v>
      </c>
      <c r="H53" s="241" t="s">
        <v>14</v>
      </c>
      <c r="I53" s="243" t="s">
        <v>0</v>
      </c>
      <c r="J53" s="244" t="s">
        <v>3</v>
      </c>
      <c r="K53" s="377"/>
      <c r="L53" s="45"/>
      <c r="M53" s="45"/>
      <c r="N53" s="71"/>
    </row>
    <row r="54" spans="1:14" s="8" customFormat="1" ht="38.5" customHeight="1">
      <c r="B54" s="37"/>
      <c r="C54" s="36"/>
      <c r="D54" s="433" t="s">
        <v>57</v>
      </c>
      <c r="E54" s="434"/>
      <c r="F54" s="10"/>
      <c r="G54" s="10"/>
      <c r="H54" s="47"/>
      <c r="I54" s="10"/>
      <c r="J54" s="126"/>
      <c r="K54" s="378"/>
      <c r="L54" s="45">
        <f t="shared" si="0"/>
        <v>0</v>
      </c>
      <c r="M54" s="45">
        <f t="shared" si="1"/>
        <v>0</v>
      </c>
      <c r="N54" s="72"/>
    </row>
    <row r="55" spans="1:14" s="8" customFormat="1" ht="30" customHeight="1">
      <c r="B55" s="69" t="s">
        <v>379</v>
      </c>
      <c r="C55" s="36"/>
      <c r="D55" s="288" t="s">
        <v>378</v>
      </c>
      <c r="E55" s="76"/>
      <c r="F55" s="89">
        <v>11</v>
      </c>
      <c r="G55" s="159">
        <v>9.5</v>
      </c>
      <c r="H55" s="117">
        <v>6</v>
      </c>
      <c r="I55" s="28"/>
      <c r="J55" s="135">
        <f>G55*H55*I55</f>
        <v>0</v>
      </c>
      <c r="K55" s="378"/>
      <c r="L55" s="45">
        <f t="shared" ref="L55" si="15">G55*H55*I55</f>
        <v>0</v>
      </c>
      <c r="M55" s="45">
        <f t="shared" ref="M55" si="16">F55*H55*I55</f>
        <v>0</v>
      </c>
      <c r="N55" s="72"/>
    </row>
    <row r="56" spans="1:14" s="8" customFormat="1" ht="30" customHeight="1">
      <c r="B56" s="69" t="s">
        <v>204</v>
      </c>
      <c r="C56" s="36"/>
      <c r="D56" s="288" t="s">
        <v>344</v>
      </c>
      <c r="F56" s="89">
        <v>14</v>
      </c>
      <c r="G56" s="159">
        <v>11</v>
      </c>
      <c r="H56" s="117">
        <v>6</v>
      </c>
      <c r="I56" s="28"/>
      <c r="J56" s="135">
        <f>G56*H56*I56</f>
        <v>0</v>
      </c>
      <c r="K56" s="378"/>
      <c r="L56" s="45">
        <f t="shared" si="0"/>
        <v>0</v>
      </c>
      <c r="M56" s="45">
        <f t="shared" si="1"/>
        <v>0</v>
      </c>
      <c r="N56" s="72"/>
    </row>
    <row r="57" spans="1:14" s="8" customFormat="1" ht="30" customHeight="1">
      <c r="A57" s="38"/>
      <c r="B57" s="70" t="s">
        <v>215</v>
      </c>
      <c r="C57" s="36"/>
      <c r="D57" s="110" t="s">
        <v>55</v>
      </c>
      <c r="E57" s="102"/>
      <c r="F57" s="90">
        <v>19</v>
      </c>
      <c r="G57" s="121">
        <v>14</v>
      </c>
      <c r="H57" s="117">
        <v>6</v>
      </c>
      <c r="I57" s="28"/>
      <c r="J57" s="135">
        <f>G57*H57*I57</f>
        <v>0</v>
      </c>
      <c r="K57" s="378"/>
      <c r="L57" s="45">
        <f t="shared" si="0"/>
        <v>0</v>
      </c>
      <c r="M57" s="45">
        <f t="shared" si="1"/>
        <v>0</v>
      </c>
      <c r="N57" s="72"/>
    </row>
    <row r="58" spans="1:14" s="8" customFormat="1" ht="30" customHeight="1">
      <c r="A58" s="38"/>
      <c r="B58" s="70" t="s">
        <v>196</v>
      </c>
      <c r="C58" s="36"/>
      <c r="D58" s="110" t="s">
        <v>130</v>
      </c>
      <c r="E58" s="306" t="s">
        <v>50</v>
      </c>
      <c r="F58" s="90">
        <v>22</v>
      </c>
      <c r="G58" s="121">
        <v>14</v>
      </c>
      <c r="H58" s="117">
        <v>6</v>
      </c>
      <c r="I58" s="28"/>
      <c r="J58" s="135">
        <f t="shared" ref="J58" si="17">G58*H58*I58</f>
        <v>0</v>
      </c>
      <c r="K58" s="379"/>
      <c r="L58" s="45">
        <f t="shared" si="0"/>
        <v>0</v>
      </c>
      <c r="M58" s="45">
        <f t="shared" si="1"/>
        <v>0</v>
      </c>
      <c r="N58" s="72"/>
    </row>
    <row r="59" spans="1:14" s="8" customFormat="1" ht="30" customHeight="1">
      <c r="A59" s="38"/>
      <c r="B59" s="77" t="s">
        <v>197</v>
      </c>
      <c r="C59" s="36"/>
      <c r="D59" s="289" t="s">
        <v>131</v>
      </c>
      <c r="E59" s="306" t="s">
        <v>50</v>
      </c>
      <c r="F59" s="90">
        <v>21</v>
      </c>
      <c r="G59" s="121">
        <v>17.5</v>
      </c>
      <c r="H59" s="117">
        <v>6</v>
      </c>
      <c r="I59" s="28"/>
      <c r="J59" s="135">
        <f t="shared" ref="J59:J65" si="18">G59*H59*I59</f>
        <v>0</v>
      </c>
      <c r="K59" s="378"/>
      <c r="L59" s="45">
        <f t="shared" si="0"/>
        <v>0</v>
      </c>
      <c r="M59" s="45">
        <f t="shared" si="1"/>
        <v>0</v>
      </c>
      <c r="N59" s="72"/>
    </row>
    <row r="60" spans="1:14" s="8" customFormat="1" ht="30" customHeight="1">
      <c r="A60" s="38"/>
      <c r="B60" s="77" t="s">
        <v>198</v>
      </c>
      <c r="C60" s="36"/>
      <c r="D60" s="110" t="s">
        <v>199</v>
      </c>
      <c r="F60" s="90">
        <v>21</v>
      </c>
      <c r="G60" s="121">
        <v>18</v>
      </c>
      <c r="H60" s="117">
        <v>6</v>
      </c>
      <c r="I60" s="28"/>
      <c r="J60" s="135">
        <f t="shared" si="18"/>
        <v>0</v>
      </c>
      <c r="K60" s="378"/>
      <c r="L60" s="45">
        <f t="shared" si="0"/>
        <v>0</v>
      </c>
      <c r="M60" s="45">
        <f t="shared" si="1"/>
        <v>0</v>
      </c>
      <c r="N60" s="72"/>
    </row>
    <row r="61" spans="1:14" s="8" customFormat="1" ht="30" customHeight="1">
      <c r="A61" s="38"/>
      <c r="B61" s="77" t="s">
        <v>201</v>
      </c>
      <c r="C61" s="36"/>
      <c r="D61" s="110" t="s">
        <v>200</v>
      </c>
      <c r="E61" s="284" t="s">
        <v>84</v>
      </c>
      <c r="F61" s="90">
        <v>22</v>
      </c>
      <c r="G61" s="121">
        <v>18.5</v>
      </c>
      <c r="H61" s="117">
        <v>6</v>
      </c>
      <c r="I61" s="28"/>
      <c r="J61" s="135">
        <f t="shared" si="18"/>
        <v>0</v>
      </c>
      <c r="K61" s="378"/>
      <c r="L61" s="45">
        <f t="shared" si="0"/>
        <v>0</v>
      </c>
      <c r="M61" s="45">
        <f t="shared" si="1"/>
        <v>0</v>
      </c>
      <c r="N61" s="72"/>
    </row>
    <row r="62" spans="1:14" s="8" customFormat="1" ht="30" customHeight="1">
      <c r="B62" s="69" t="s">
        <v>203</v>
      </c>
      <c r="C62" s="36"/>
      <c r="D62" s="208" t="s">
        <v>77</v>
      </c>
      <c r="E62" s="306" t="s">
        <v>50</v>
      </c>
      <c r="F62" s="89">
        <v>24</v>
      </c>
      <c r="G62" s="159">
        <v>20</v>
      </c>
      <c r="H62" s="117">
        <v>6</v>
      </c>
      <c r="I62" s="28"/>
      <c r="J62" s="135">
        <f t="shared" si="18"/>
        <v>0</v>
      </c>
      <c r="K62" s="378"/>
      <c r="L62" s="45">
        <f t="shared" ref="L62" si="19">G62*H62*I62</f>
        <v>0</v>
      </c>
      <c r="M62" s="45">
        <f t="shared" ref="M62" si="20">F62*H62*I62</f>
        <v>0</v>
      </c>
      <c r="N62" s="72"/>
    </row>
    <row r="63" spans="1:14" s="8" customFormat="1" ht="30" customHeight="1">
      <c r="A63" s="38"/>
      <c r="B63" s="70" t="s">
        <v>202</v>
      </c>
      <c r="C63" s="36"/>
      <c r="D63" s="80" t="s">
        <v>312</v>
      </c>
      <c r="F63" s="90">
        <v>26</v>
      </c>
      <c r="G63" s="121">
        <v>21</v>
      </c>
      <c r="H63" s="117">
        <v>6</v>
      </c>
      <c r="I63" s="28"/>
      <c r="J63" s="135">
        <f t="shared" si="18"/>
        <v>0</v>
      </c>
      <c r="K63" s="378"/>
      <c r="L63" s="45">
        <f t="shared" si="0"/>
        <v>0</v>
      </c>
      <c r="M63" s="45">
        <f t="shared" si="1"/>
        <v>0</v>
      </c>
      <c r="N63" s="72"/>
    </row>
    <row r="64" spans="1:14" s="8" customFormat="1" ht="30" customHeight="1">
      <c r="A64" s="38"/>
      <c r="B64" s="70" t="s">
        <v>20</v>
      </c>
      <c r="C64" s="36"/>
      <c r="D64" s="110" t="s">
        <v>132</v>
      </c>
      <c r="E64" s="84"/>
      <c r="F64" s="90">
        <v>27</v>
      </c>
      <c r="G64" s="121">
        <v>23</v>
      </c>
      <c r="H64" s="117">
        <v>6</v>
      </c>
      <c r="I64" s="28"/>
      <c r="J64" s="135">
        <f t="shared" si="18"/>
        <v>0</v>
      </c>
      <c r="K64" s="378"/>
      <c r="L64" s="45">
        <f t="shared" si="0"/>
        <v>0</v>
      </c>
      <c r="M64" s="45">
        <f t="shared" si="1"/>
        <v>0</v>
      </c>
      <c r="N64" s="72"/>
    </row>
    <row r="65" spans="1:23" s="8" customFormat="1" ht="30" customHeight="1">
      <c r="A65" s="38"/>
      <c r="B65" s="70" t="s">
        <v>216</v>
      </c>
      <c r="C65" s="36"/>
      <c r="D65" s="210" t="s">
        <v>289</v>
      </c>
      <c r="E65" s="284"/>
      <c r="F65" s="90">
        <v>32</v>
      </c>
      <c r="G65" s="121">
        <v>26</v>
      </c>
      <c r="H65" s="117">
        <v>6</v>
      </c>
      <c r="I65" s="28"/>
      <c r="J65" s="135">
        <f t="shared" si="18"/>
        <v>0</v>
      </c>
      <c r="K65" s="378"/>
      <c r="L65" s="45">
        <f>G65*H65*I65</f>
        <v>0</v>
      </c>
      <c r="M65" s="45">
        <f>F65*H65*I65</f>
        <v>0</v>
      </c>
      <c r="N65" s="72"/>
    </row>
    <row r="66" spans="1:23" s="8" customFormat="1" ht="30" customHeight="1">
      <c r="B66" s="69" t="s">
        <v>51</v>
      </c>
      <c r="C66" s="36"/>
      <c r="D66" s="289" t="s">
        <v>59</v>
      </c>
      <c r="F66" s="90">
        <v>40</v>
      </c>
      <c r="G66" s="121">
        <v>34</v>
      </c>
      <c r="H66" s="151">
        <v>3</v>
      </c>
      <c r="I66" s="28"/>
      <c r="J66" s="135">
        <f t="shared" ref="J66" si="21">G66*H66*I66</f>
        <v>0</v>
      </c>
      <c r="K66" s="378"/>
      <c r="L66" s="45">
        <f t="shared" si="0"/>
        <v>0</v>
      </c>
      <c r="M66" s="45">
        <f t="shared" si="1"/>
        <v>0</v>
      </c>
      <c r="N66" s="72"/>
    </row>
    <row r="67" spans="1:23" s="8" customFormat="1" ht="30" customHeight="1">
      <c r="B67" s="69" t="s">
        <v>205</v>
      </c>
      <c r="C67" s="36"/>
      <c r="D67" s="289" t="s">
        <v>345</v>
      </c>
      <c r="E67" s="306" t="s">
        <v>50</v>
      </c>
      <c r="F67" s="89">
        <v>51</v>
      </c>
      <c r="G67" s="159">
        <v>44</v>
      </c>
      <c r="H67" s="151">
        <v>3</v>
      </c>
      <c r="I67" s="28"/>
      <c r="J67" s="135">
        <f>G67*H67*I67</f>
        <v>0</v>
      </c>
      <c r="K67" s="378"/>
      <c r="L67" s="45">
        <f t="shared" si="0"/>
        <v>0</v>
      </c>
      <c r="M67" s="45">
        <f t="shared" si="1"/>
        <v>0</v>
      </c>
      <c r="N67" s="72"/>
    </row>
    <row r="68" spans="1:23" s="8" customFormat="1" ht="30" customHeight="1">
      <c r="A68" s="38"/>
      <c r="B68" s="70" t="s">
        <v>206</v>
      </c>
      <c r="C68" s="36"/>
      <c r="D68" s="110" t="s">
        <v>133</v>
      </c>
      <c r="E68" s="102"/>
      <c r="F68" s="89">
        <v>60</v>
      </c>
      <c r="G68" s="159">
        <v>54</v>
      </c>
      <c r="H68" s="151">
        <v>3</v>
      </c>
      <c r="I68" s="28"/>
      <c r="J68" s="291">
        <f t="shared" ref="J68" si="22">G68*H68*I68</f>
        <v>0</v>
      </c>
      <c r="K68" s="378"/>
      <c r="L68" s="45">
        <f t="shared" si="0"/>
        <v>0</v>
      </c>
      <c r="M68" s="45">
        <f t="shared" si="1"/>
        <v>0</v>
      </c>
      <c r="N68" s="72"/>
    </row>
    <row r="69" spans="1:23" s="8" customFormat="1" ht="30" customHeight="1">
      <c r="A69" s="38"/>
      <c r="B69" s="70" t="s">
        <v>21</v>
      </c>
      <c r="C69" s="36"/>
      <c r="D69" s="287" t="s">
        <v>135</v>
      </c>
      <c r="E69" s="306" t="s">
        <v>50</v>
      </c>
      <c r="F69" s="90">
        <v>69</v>
      </c>
      <c r="G69" s="121">
        <v>59</v>
      </c>
      <c r="H69" s="151">
        <v>3</v>
      </c>
      <c r="I69" s="28"/>
      <c r="J69" s="135">
        <f t="shared" ref="J69:J70" si="23">G69*H69*I69</f>
        <v>0</v>
      </c>
      <c r="K69" s="379"/>
      <c r="L69" s="45">
        <f t="shared" si="0"/>
        <v>0</v>
      </c>
      <c r="M69" s="45">
        <f t="shared" si="1"/>
        <v>0</v>
      </c>
      <c r="N69" s="72"/>
    </row>
    <row r="70" spans="1:23" s="72" customFormat="1" ht="30" customHeight="1">
      <c r="A70" s="83"/>
      <c r="B70" s="372" t="s">
        <v>217</v>
      </c>
      <c r="C70" s="82"/>
      <c r="D70" s="289" t="s">
        <v>134</v>
      </c>
      <c r="E70" s="104"/>
      <c r="F70" s="90">
        <v>210</v>
      </c>
      <c r="G70" s="121">
        <v>178</v>
      </c>
      <c r="H70" s="151">
        <v>1</v>
      </c>
      <c r="I70" s="28"/>
      <c r="J70" s="135">
        <f t="shared" si="23"/>
        <v>0</v>
      </c>
      <c r="K70" s="379"/>
      <c r="L70" s="45">
        <f t="shared" si="0"/>
        <v>0</v>
      </c>
      <c r="M70" s="45">
        <f t="shared" si="1"/>
        <v>0</v>
      </c>
    </row>
    <row r="71" spans="1:23" s="8" customFormat="1" ht="38.5" customHeight="1">
      <c r="B71" s="37"/>
      <c r="C71" s="36"/>
      <c r="D71" s="435" t="s">
        <v>58</v>
      </c>
      <c r="E71" s="436"/>
      <c r="F71" s="11"/>
      <c r="G71" s="11"/>
      <c r="H71" s="6"/>
      <c r="I71" s="11"/>
      <c r="J71" s="127"/>
      <c r="K71" s="378"/>
      <c r="L71" s="45">
        <f t="shared" si="0"/>
        <v>0</v>
      </c>
      <c r="M71" s="45">
        <f t="shared" si="1"/>
        <v>0</v>
      </c>
      <c r="N71" s="72"/>
      <c r="W71" s="8" t="s">
        <v>10</v>
      </c>
    </row>
    <row r="72" spans="1:23" s="8" customFormat="1" ht="30" customHeight="1">
      <c r="A72" s="38"/>
      <c r="B72" s="70" t="s">
        <v>207</v>
      </c>
      <c r="C72" s="36"/>
      <c r="D72" s="205" t="s">
        <v>136</v>
      </c>
      <c r="E72" s="284" t="s">
        <v>84</v>
      </c>
      <c r="F72" s="5">
        <v>19</v>
      </c>
      <c r="G72" s="120">
        <v>15</v>
      </c>
      <c r="H72" s="117">
        <v>6</v>
      </c>
      <c r="I72" s="28"/>
      <c r="J72" s="135">
        <f t="shared" ref="J72:J88" si="24">G72*H72*I72</f>
        <v>0</v>
      </c>
      <c r="K72" s="378"/>
      <c r="L72" s="45">
        <f t="shared" si="0"/>
        <v>0</v>
      </c>
      <c r="M72" s="45">
        <f t="shared" si="1"/>
        <v>0</v>
      </c>
      <c r="N72" s="72"/>
    </row>
    <row r="73" spans="1:23" s="12" customFormat="1" ht="28.5" customHeight="1">
      <c r="B73" s="70" t="s">
        <v>22</v>
      </c>
      <c r="C73" s="66"/>
      <c r="D73" s="202" t="s">
        <v>60</v>
      </c>
      <c r="E73" s="103"/>
      <c r="F73" s="15">
        <v>22</v>
      </c>
      <c r="G73" s="160">
        <v>18</v>
      </c>
      <c r="H73" s="184">
        <v>6</v>
      </c>
      <c r="I73" s="29"/>
      <c r="J73" s="292">
        <f>G73*H73*I73</f>
        <v>0</v>
      </c>
      <c r="K73" s="379"/>
      <c r="L73" s="45">
        <f t="shared" ref="L73" si="25">G73*H73*I73</f>
        <v>0</v>
      </c>
      <c r="M73" s="45">
        <f t="shared" ref="M73" si="26">F73*H73*I73</f>
        <v>0</v>
      </c>
      <c r="N73" s="388"/>
    </row>
    <row r="74" spans="1:23" s="8" customFormat="1" ht="30" customHeight="1">
      <c r="B74" s="73" t="s">
        <v>208</v>
      </c>
      <c r="C74" s="36"/>
      <c r="D74" s="137" t="s">
        <v>137</v>
      </c>
      <c r="E74" s="306" t="s">
        <v>50</v>
      </c>
      <c r="F74" s="5">
        <v>24</v>
      </c>
      <c r="G74" s="120">
        <v>18.5</v>
      </c>
      <c r="H74" s="117">
        <v>6</v>
      </c>
      <c r="I74" s="28"/>
      <c r="J74" s="135">
        <f t="shared" si="24"/>
        <v>0</v>
      </c>
      <c r="K74" s="378"/>
      <c r="L74" s="45">
        <f t="shared" si="0"/>
        <v>0</v>
      </c>
      <c r="M74" s="45">
        <f t="shared" si="1"/>
        <v>0</v>
      </c>
      <c r="N74" s="72"/>
    </row>
    <row r="75" spans="1:23" s="12" customFormat="1" ht="28.5" customHeight="1">
      <c r="B75" s="70" t="s">
        <v>209</v>
      </c>
      <c r="C75" s="66"/>
      <c r="D75" s="202" t="s">
        <v>138</v>
      </c>
      <c r="E75" s="103"/>
      <c r="F75" s="15">
        <v>24</v>
      </c>
      <c r="G75" s="160">
        <v>20</v>
      </c>
      <c r="H75" s="184">
        <v>6</v>
      </c>
      <c r="I75" s="29"/>
      <c r="J75" s="292">
        <f>G75*H75*I75</f>
        <v>0</v>
      </c>
      <c r="K75" s="379"/>
      <c r="L75" s="45">
        <f t="shared" si="0"/>
        <v>0</v>
      </c>
      <c r="M75" s="45">
        <f t="shared" si="1"/>
        <v>0</v>
      </c>
      <c r="N75" s="388"/>
    </row>
    <row r="76" spans="1:23" s="8" customFormat="1" ht="30" customHeight="1">
      <c r="B76" s="69" t="s">
        <v>218</v>
      </c>
      <c r="C76" s="36"/>
      <c r="D76" s="202" t="s">
        <v>139</v>
      </c>
      <c r="E76" s="306" t="s">
        <v>50</v>
      </c>
      <c r="F76" s="14">
        <v>28</v>
      </c>
      <c r="G76" s="161">
        <v>23</v>
      </c>
      <c r="H76" s="117">
        <v>6</v>
      </c>
      <c r="I76" s="30"/>
      <c r="J76" s="135">
        <f>G76*H76*I76</f>
        <v>0</v>
      </c>
      <c r="K76" s="378"/>
      <c r="L76" s="45">
        <f t="shared" si="0"/>
        <v>0</v>
      </c>
      <c r="M76" s="45">
        <f t="shared" si="1"/>
        <v>0</v>
      </c>
      <c r="N76" s="72"/>
    </row>
    <row r="77" spans="1:23" s="8" customFormat="1" ht="30" customHeight="1">
      <c r="B77" s="69" t="s">
        <v>219</v>
      </c>
      <c r="C77" s="36"/>
      <c r="D77" s="287" t="s">
        <v>140</v>
      </c>
      <c r="F77" s="14">
        <v>28</v>
      </c>
      <c r="G77" s="161">
        <v>24</v>
      </c>
      <c r="H77" s="117">
        <v>6</v>
      </c>
      <c r="I77" s="30"/>
      <c r="J77" s="135">
        <f>G77*H77*I77</f>
        <v>0</v>
      </c>
      <c r="K77" s="378"/>
      <c r="L77" s="45">
        <f t="shared" si="0"/>
        <v>0</v>
      </c>
      <c r="M77" s="45">
        <f t="shared" si="1"/>
        <v>0</v>
      </c>
      <c r="N77" s="72"/>
    </row>
    <row r="78" spans="1:23" s="12" customFormat="1" ht="30" customHeight="1">
      <c r="B78" s="70" t="s">
        <v>220</v>
      </c>
      <c r="C78" s="66"/>
      <c r="D78" s="206" t="s">
        <v>356</v>
      </c>
      <c r="E78" s="284" t="s">
        <v>84</v>
      </c>
      <c r="F78" s="15">
        <v>36</v>
      </c>
      <c r="G78" s="160">
        <v>31</v>
      </c>
      <c r="H78" s="151">
        <v>3</v>
      </c>
      <c r="I78" s="29"/>
      <c r="J78" s="292">
        <f>G78*H78*I78</f>
        <v>0</v>
      </c>
      <c r="K78" s="379"/>
      <c r="L78" s="45">
        <f t="shared" si="0"/>
        <v>0</v>
      </c>
      <c r="M78" s="45">
        <f t="shared" si="1"/>
        <v>0</v>
      </c>
      <c r="N78" s="388"/>
    </row>
    <row r="79" spans="1:23" s="8" customFormat="1" ht="30" customHeight="1">
      <c r="B79" s="69" t="s">
        <v>221</v>
      </c>
      <c r="C79" s="36"/>
      <c r="D79" s="289" t="s">
        <v>144</v>
      </c>
      <c r="E79" s="104"/>
      <c r="F79" s="5">
        <v>37</v>
      </c>
      <c r="G79" s="162">
        <v>33</v>
      </c>
      <c r="H79" s="151">
        <v>3</v>
      </c>
      <c r="I79" s="28"/>
      <c r="J79" s="135">
        <f t="shared" si="24"/>
        <v>0</v>
      </c>
      <c r="K79" s="378"/>
      <c r="L79" s="45">
        <f t="shared" si="0"/>
        <v>0</v>
      </c>
      <c r="M79" s="45">
        <f t="shared" si="1"/>
        <v>0</v>
      </c>
      <c r="N79" s="72"/>
    </row>
    <row r="80" spans="1:23" s="8" customFormat="1" ht="30" customHeight="1">
      <c r="B80" s="69" t="s">
        <v>23</v>
      </c>
      <c r="C80" s="36"/>
      <c r="D80" s="207" t="s">
        <v>296</v>
      </c>
      <c r="E80" s="306" t="s">
        <v>50</v>
      </c>
      <c r="F80" s="5">
        <v>38</v>
      </c>
      <c r="G80" s="162">
        <v>33</v>
      </c>
      <c r="H80" s="151">
        <v>3</v>
      </c>
      <c r="I80" s="30"/>
      <c r="J80" s="135">
        <f>G80*H80*I80</f>
        <v>0</v>
      </c>
      <c r="K80" s="378"/>
      <c r="L80" s="45">
        <f t="shared" si="0"/>
        <v>0</v>
      </c>
      <c r="M80" s="45">
        <f t="shared" si="1"/>
        <v>0</v>
      </c>
      <c r="N80" s="72"/>
    </row>
    <row r="81" spans="1:14" s="8" customFormat="1" ht="30" customHeight="1">
      <c r="B81" s="69" t="s">
        <v>222</v>
      </c>
      <c r="C81" s="36"/>
      <c r="D81" s="204" t="s">
        <v>141</v>
      </c>
      <c r="E81" s="142"/>
      <c r="F81" s="5">
        <v>58</v>
      </c>
      <c r="G81" s="162">
        <v>53</v>
      </c>
      <c r="H81" s="151">
        <v>3</v>
      </c>
      <c r="I81" s="30"/>
      <c r="J81" s="135">
        <f>G81*H81*I81</f>
        <v>0</v>
      </c>
      <c r="K81" s="378"/>
      <c r="L81" s="45">
        <f>G81*H81*I81</f>
        <v>0</v>
      </c>
      <c r="M81" s="45">
        <f>F81*H81*I81</f>
        <v>0</v>
      </c>
      <c r="N81" s="72"/>
    </row>
    <row r="82" spans="1:14" s="8" customFormat="1" ht="30" customHeight="1">
      <c r="B82" s="69" t="s">
        <v>223</v>
      </c>
      <c r="C82" s="36"/>
      <c r="D82" s="207" t="s">
        <v>142</v>
      </c>
      <c r="E82" s="143"/>
      <c r="F82" s="5">
        <v>69</v>
      </c>
      <c r="G82" s="162">
        <v>54</v>
      </c>
      <c r="H82" s="151">
        <v>3</v>
      </c>
      <c r="I82" s="30"/>
      <c r="J82" s="135">
        <f t="shared" si="24"/>
        <v>0</v>
      </c>
      <c r="K82" s="378"/>
      <c r="L82" s="45">
        <f t="shared" si="0"/>
        <v>0</v>
      </c>
      <c r="M82" s="45">
        <f t="shared" si="1"/>
        <v>0</v>
      </c>
      <c r="N82" s="72"/>
    </row>
    <row r="83" spans="1:14" s="8" customFormat="1" ht="30" customHeight="1">
      <c r="B83" s="69" t="s">
        <v>224</v>
      </c>
      <c r="C83" s="36"/>
      <c r="D83" s="207" t="s">
        <v>143</v>
      </c>
      <c r="E83" s="284" t="s">
        <v>84</v>
      </c>
      <c r="F83" s="5">
        <v>73</v>
      </c>
      <c r="G83" s="162">
        <v>55</v>
      </c>
      <c r="H83" s="151">
        <v>3</v>
      </c>
      <c r="I83" s="30"/>
      <c r="J83" s="135">
        <f t="shared" si="24"/>
        <v>0</v>
      </c>
      <c r="K83" s="378"/>
      <c r="L83" s="45">
        <f t="shared" ref="L83:L134" si="27">G83*H83*I83</f>
        <v>0</v>
      </c>
      <c r="M83" s="45">
        <f t="shared" ref="M83:M134" si="28">F83*H83*I83</f>
        <v>0</v>
      </c>
      <c r="N83" s="72"/>
    </row>
    <row r="84" spans="1:14" s="8" customFormat="1" ht="30" customHeight="1">
      <c r="B84" s="69" t="s">
        <v>225</v>
      </c>
      <c r="C84" s="36"/>
      <c r="D84" s="207" t="s">
        <v>145</v>
      </c>
      <c r="E84" s="79"/>
      <c r="F84" s="5">
        <v>68</v>
      </c>
      <c r="G84" s="162">
        <v>57</v>
      </c>
      <c r="H84" s="151">
        <v>3</v>
      </c>
      <c r="I84" s="30"/>
      <c r="J84" s="135">
        <f>G84*H84*I84</f>
        <v>0</v>
      </c>
      <c r="K84" s="378"/>
      <c r="L84" s="45">
        <f t="shared" si="27"/>
        <v>0</v>
      </c>
      <c r="M84" s="45">
        <f t="shared" si="28"/>
        <v>0</v>
      </c>
      <c r="N84" s="72"/>
    </row>
    <row r="85" spans="1:14" s="8" customFormat="1" ht="30" customHeight="1">
      <c r="B85" s="69" t="s">
        <v>226</v>
      </c>
      <c r="C85" s="36"/>
      <c r="D85" s="289" t="s">
        <v>146</v>
      </c>
      <c r="E85" s="306" t="s">
        <v>50</v>
      </c>
      <c r="F85" s="5">
        <v>72</v>
      </c>
      <c r="G85" s="162">
        <v>62</v>
      </c>
      <c r="H85" s="150">
        <v>3</v>
      </c>
      <c r="I85" s="30"/>
      <c r="J85" s="135">
        <f>G85*H85*I85</f>
        <v>0</v>
      </c>
      <c r="K85" s="378"/>
      <c r="L85" s="45">
        <f t="shared" si="27"/>
        <v>0</v>
      </c>
      <c r="M85" s="45">
        <f t="shared" si="28"/>
        <v>0</v>
      </c>
      <c r="N85" s="72"/>
    </row>
    <row r="86" spans="1:14" s="8" customFormat="1" ht="30" customHeight="1">
      <c r="B86" s="69" t="s">
        <v>227</v>
      </c>
      <c r="C86" s="36"/>
      <c r="D86" s="289" t="s">
        <v>293</v>
      </c>
      <c r="F86" s="5">
        <v>76</v>
      </c>
      <c r="G86" s="162">
        <v>69</v>
      </c>
      <c r="H86" s="150">
        <v>3</v>
      </c>
      <c r="I86" s="30"/>
      <c r="J86" s="135">
        <f>G86*H86*I86</f>
        <v>0</v>
      </c>
      <c r="K86" s="378"/>
      <c r="L86" s="45">
        <f t="shared" si="27"/>
        <v>0</v>
      </c>
      <c r="M86" s="45">
        <f t="shared" si="28"/>
        <v>0</v>
      </c>
      <c r="N86" s="72"/>
    </row>
    <row r="87" spans="1:14" s="8" customFormat="1" ht="30" customHeight="1">
      <c r="B87" s="69" t="s">
        <v>228</v>
      </c>
      <c r="C87" s="36"/>
      <c r="D87" s="285" t="s">
        <v>147</v>
      </c>
      <c r="E87" s="282"/>
      <c r="F87" s="51">
        <v>99</v>
      </c>
      <c r="G87" s="163">
        <v>89</v>
      </c>
      <c r="H87" s="150">
        <v>3</v>
      </c>
      <c r="I87" s="30"/>
      <c r="J87" s="135">
        <f>G87*H87*I87</f>
        <v>0</v>
      </c>
      <c r="K87" s="378"/>
      <c r="L87" s="45">
        <f t="shared" si="27"/>
        <v>0</v>
      </c>
      <c r="M87" s="45">
        <f t="shared" si="28"/>
        <v>0</v>
      </c>
      <c r="N87" s="72"/>
    </row>
    <row r="88" spans="1:14" s="8" customFormat="1" ht="30" customHeight="1" thickBot="1">
      <c r="B88" s="69" t="s">
        <v>229</v>
      </c>
      <c r="C88" s="36"/>
      <c r="D88" s="289" t="s">
        <v>148</v>
      </c>
      <c r="E88" s="306" t="s">
        <v>50</v>
      </c>
      <c r="F88" s="5">
        <v>185</v>
      </c>
      <c r="G88" s="162">
        <v>155</v>
      </c>
      <c r="H88" s="150">
        <v>1</v>
      </c>
      <c r="I88" s="30"/>
      <c r="J88" s="135">
        <f t="shared" si="24"/>
        <v>0</v>
      </c>
      <c r="K88" s="378"/>
      <c r="L88" s="45">
        <f t="shared" si="27"/>
        <v>0</v>
      </c>
      <c r="M88" s="45">
        <f t="shared" si="28"/>
        <v>0</v>
      </c>
      <c r="N88" s="72"/>
    </row>
    <row r="89" spans="1:14" s="4" customFormat="1" ht="85.5" customHeight="1" thickBot="1">
      <c r="B89" s="8"/>
      <c r="C89" s="35"/>
      <c r="D89" s="225" t="s">
        <v>63</v>
      </c>
      <c r="E89" s="226" t="s">
        <v>50</v>
      </c>
      <c r="F89" s="227" t="s">
        <v>48</v>
      </c>
      <c r="G89" s="226" t="s">
        <v>2</v>
      </c>
      <c r="H89" s="226" t="s">
        <v>14</v>
      </c>
      <c r="I89" s="228" t="s">
        <v>0</v>
      </c>
      <c r="J89" s="229" t="s">
        <v>3</v>
      </c>
      <c r="K89" s="377"/>
      <c r="L89" s="45"/>
      <c r="M89" s="45"/>
      <c r="N89" s="71"/>
    </row>
    <row r="90" spans="1:14" s="4" customFormat="1" ht="33" customHeight="1">
      <c r="A90" s="8"/>
      <c r="B90" s="37"/>
      <c r="C90" s="36"/>
      <c r="D90" s="309" t="s">
        <v>93</v>
      </c>
      <c r="E90" s="308"/>
      <c r="F90" s="17"/>
      <c r="G90" s="17"/>
      <c r="H90" s="48"/>
      <c r="I90" s="17"/>
      <c r="J90" s="128"/>
      <c r="K90" s="378"/>
      <c r="L90" s="45">
        <f t="shared" si="27"/>
        <v>0</v>
      </c>
      <c r="M90" s="45">
        <f t="shared" si="28"/>
        <v>0</v>
      </c>
      <c r="N90" s="71"/>
    </row>
    <row r="91" spans="1:14" s="71" customFormat="1" ht="30" customHeight="1">
      <c r="A91" s="72"/>
      <c r="B91" s="86" t="s">
        <v>44</v>
      </c>
      <c r="C91" s="82"/>
      <c r="D91" s="63" t="s">
        <v>313</v>
      </c>
      <c r="E91" s="284"/>
      <c r="F91" s="89">
        <v>10</v>
      </c>
      <c r="G91" s="159">
        <v>6</v>
      </c>
      <c r="H91" s="185">
        <v>6</v>
      </c>
      <c r="I91" s="155"/>
      <c r="J91" s="293">
        <f>G91*H91*I91</f>
        <v>0</v>
      </c>
      <c r="K91" s="378"/>
      <c r="L91" s="45">
        <f t="shared" si="27"/>
        <v>0</v>
      </c>
      <c r="M91" s="45">
        <f t="shared" si="28"/>
        <v>0</v>
      </c>
    </row>
    <row r="92" spans="1:14" s="4" customFormat="1" ht="30" customHeight="1">
      <c r="A92" s="8"/>
      <c r="B92" s="75" t="s">
        <v>230</v>
      </c>
      <c r="C92" s="36"/>
      <c r="D92" s="63" t="s">
        <v>314</v>
      </c>
      <c r="E92" s="284" t="s">
        <v>84</v>
      </c>
      <c r="F92" s="89">
        <v>11</v>
      </c>
      <c r="G92" s="159">
        <v>9</v>
      </c>
      <c r="H92" s="185">
        <v>6</v>
      </c>
      <c r="I92" s="155"/>
      <c r="J92" s="293">
        <f>G92*H92*I92</f>
        <v>0</v>
      </c>
      <c r="K92" s="378"/>
      <c r="L92" s="45">
        <f t="shared" si="27"/>
        <v>0</v>
      </c>
      <c r="M92" s="45">
        <f t="shared" si="28"/>
        <v>0</v>
      </c>
      <c r="N92" s="71"/>
    </row>
    <row r="93" spans="1:14" s="8" customFormat="1" ht="30.75" customHeight="1">
      <c r="B93" s="69" t="s">
        <v>231</v>
      </c>
      <c r="C93" s="36"/>
      <c r="D93" s="431" t="s">
        <v>288</v>
      </c>
      <c r="E93" s="432"/>
      <c r="F93" s="89">
        <v>15.5</v>
      </c>
      <c r="G93" s="159">
        <v>12.5</v>
      </c>
      <c r="H93" s="185">
        <v>6</v>
      </c>
      <c r="I93" s="155"/>
      <c r="J93" s="293">
        <f>G93*H93*I93</f>
        <v>0</v>
      </c>
      <c r="K93" s="378"/>
      <c r="L93" s="45">
        <f t="shared" si="27"/>
        <v>0</v>
      </c>
      <c r="M93" s="45">
        <f t="shared" si="28"/>
        <v>0</v>
      </c>
      <c r="N93" s="27"/>
    </row>
    <row r="94" spans="1:14" s="71" customFormat="1" ht="30" customHeight="1">
      <c r="A94" s="72"/>
      <c r="B94" s="86" t="s">
        <v>232</v>
      </c>
      <c r="C94" s="82"/>
      <c r="D94" s="289" t="s">
        <v>149</v>
      </c>
      <c r="E94" s="157"/>
      <c r="F94" s="158">
        <v>44</v>
      </c>
      <c r="G94" s="164">
        <v>38</v>
      </c>
      <c r="H94" s="185">
        <v>6</v>
      </c>
      <c r="I94" s="155"/>
      <c r="J94" s="293">
        <f>G94*H94*I94</f>
        <v>0</v>
      </c>
      <c r="K94" s="378"/>
      <c r="L94" s="45">
        <f t="shared" si="27"/>
        <v>0</v>
      </c>
      <c r="M94" s="45">
        <f t="shared" si="28"/>
        <v>0</v>
      </c>
    </row>
    <row r="95" spans="1:14" s="8" customFormat="1" ht="33" customHeight="1">
      <c r="B95" s="37"/>
      <c r="C95" s="36"/>
      <c r="D95" s="219" t="s">
        <v>61</v>
      </c>
      <c r="E95" s="310"/>
      <c r="F95" s="19"/>
      <c r="G95" s="20"/>
      <c r="H95" s="16"/>
      <c r="I95" s="19"/>
      <c r="J95" s="129"/>
      <c r="K95" s="378"/>
      <c r="L95" s="45">
        <f t="shared" si="27"/>
        <v>0</v>
      </c>
      <c r="M95" s="45">
        <f t="shared" si="28"/>
        <v>0</v>
      </c>
      <c r="N95" s="72"/>
    </row>
    <row r="96" spans="1:14" s="8" customFormat="1" ht="30" customHeight="1">
      <c r="B96" s="75" t="s">
        <v>366</v>
      </c>
      <c r="C96" s="36"/>
      <c r="D96" s="106" t="s">
        <v>367</v>
      </c>
      <c r="E96" s="144"/>
      <c r="F96" s="22">
        <v>10</v>
      </c>
      <c r="G96" s="165">
        <v>6</v>
      </c>
      <c r="H96" s="183">
        <v>6</v>
      </c>
      <c r="I96" s="30"/>
      <c r="J96" s="294">
        <f t="shared" ref="J96:J97" si="29">G96*H96*I96</f>
        <v>0</v>
      </c>
      <c r="K96" s="383"/>
      <c r="L96" s="45">
        <f t="shared" si="27"/>
        <v>0</v>
      </c>
      <c r="M96" s="45">
        <f t="shared" si="28"/>
        <v>0</v>
      </c>
      <c r="N96" s="72"/>
    </row>
    <row r="97" spans="1:14" s="8" customFormat="1" ht="30" customHeight="1">
      <c r="B97" s="75" t="s">
        <v>369</v>
      </c>
      <c r="C97" s="36"/>
      <c r="D97" s="384" t="s">
        <v>375</v>
      </c>
      <c r="E97" s="284" t="s">
        <v>84</v>
      </c>
      <c r="F97" s="21">
        <v>14</v>
      </c>
      <c r="G97" s="161">
        <v>9</v>
      </c>
      <c r="H97" s="183">
        <v>6</v>
      </c>
      <c r="I97" s="28"/>
      <c r="J97" s="295">
        <f t="shared" si="29"/>
        <v>0</v>
      </c>
      <c r="K97" s="383"/>
      <c r="L97" s="45">
        <f t="shared" si="27"/>
        <v>0</v>
      </c>
      <c r="M97" s="45">
        <f t="shared" si="28"/>
        <v>0</v>
      </c>
      <c r="N97" s="72"/>
    </row>
    <row r="98" spans="1:14" s="8" customFormat="1" ht="30" customHeight="1">
      <c r="A98" s="38"/>
      <c r="B98" s="75" t="s">
        <v>368</v>
      </c>
      <c r="C98" s="36"/>
      <c r="D98" s="108" t="s">
        <v>376</v>
      </c>
      <c r="E98" s="107"/>
      <c r="F98" s="21">
        <v>13</v>
      </c>
      <c r="G98" s="161">
        <v>10</v>
      </c>
      <c r="H98" s="183">
        <v>6</v>
      </c>
      <c r="I98" s="28"/>
      <c r="J98" s="295">
        <f>G98*H98*I98</f>
        <v>0</v>
      </c>
      <c r="K98" s="383"/>
      <c r="L98" s="45">
        <f>G98*H98*I98</f>
        <v>0</v>
      </c>
      <c r="M98" s="45">
        <f>F98*H98*I98</f>
        <v>0</v>
      </c>
      <c r="N98" s="72"/>
    </row>
    <row r="99" spans="1:14" s="8" customFormat="1" ht="30" customHeight="1">
      <c r="B99" s="75" t="s">
        <v>233</v>
      </c>
      <c r="C99" s="36"/>
      <c r="D99" s="106" t="s">
        <v>150</v>
      </c>
      <c r="E99" s="284" t="s">
        <v>84</v>
      </c>
      <c r="F99" s="22">
        <v>14</v>
      </c>
      <c r="G99" s="165">
        <v>11.5</v>
      </c>
      <c r="H99" s="183">
        <v>6</v>
      </c>
      <c r="I99" s="30"/>
      <c r="J99" s="294">
        <f t="shared" ref="J99:J107" si="30">G99*H99*I99</f>
        <v>0</v>
      </c>
      <c r="K99" s="378"/>
      <c r="L99" s="45">
        <f t="shared" si="27"/>
        <v>0</v>
      </c>
      <c r="M99" s="45">
        <f t="shared" si="28"/>
        <v>0</v>
      </c>
      <c r="N99" s="72"/>
    </row>
    <row r="100" spans="1:14" s="8" customFormat="1" ht="30" customHeight="1">
      <c r="A100" s="38"/>
      <c r="B100" s="75" t="s">
        <v>45</v>
      </c>
      <c r="C100" s="36"/>
      <c r="D100" s="110" t="s">
        <v>86</v>
      </c>
      <c r="F100" s="21">
        <v>17</v>
      </c>
      <c r="G100" s="161">
        <v>12.5</v>
      </c>
      <c r="H100" s="183">
        <v>6</v>
      </c>
      <c r="I100" s="28"/>
      <c r="J100" s="295">
        <f t="shared" ref="J100:J106" si="31">G100*H100*I100</f>
        <v>0</v>
      </c>
      <c r="K100" s="378"/>
      <c r="L100" s="45">
        <f t="shared" si="27"/>
        <v>0</v>
      </c>
      <c r="M100" s="45">
        <f t="shared" si="28"/>
        <v>0</v>
      </c>
      <c r="N100" s="72"/>
    </row>
    <row r="101" spans="1:14" s="8" customFormat="1" ht="30.75" customHeight="1">
      <c r="A101" s="38"/>
      <c r="B101" s="70" t="s">
        <v>234</v>
      </c>
      <c r="C101" s="36"/>
      <c r="D101" s="108" t="s">
        <v>286</v>
      </c>
      <c r="E101" s="306" t="s">
        <v>50</v>
      </c>
      <c r="F101" s="90">
        <v>16</v>
      </c>
      <c r="G101" s="121">
        <v>13</v>
      </c>
      <c r="H101" s="185">
        <v>6</v>
      </c>
      <c r="I101" s="155"/>
      <c r="J101" s="293">
        <f t="shared" si="31"/>
        <v>0</v>
      </c>
      <c r="K101" s="378"/>
      <c r="L101" s="45">
        <f t="shared" si="27"/>
        <v>0</v>
      </c>
      <c r="M101" s="45">
        <f t="shared" si="28"/>
        <v>0</v>
      </c>
      <c r="N101" s="72"/>
    </row>
    <row r="102" spans="1:14" s="8" customFormat="1" ht="30" customHeight="1">
      <c r="B102" s="75" t="s">
        <v>235</v>
      </c>
      <c r="C102" s="36"/>
      <c r="D102" s="365" t="s">
        <v>290</v>
      </c>
      <c r="E102" s="144"/>
      <c r="F102" s="22">
        <v>15</v>
      </c>
      <c r="G102" s="165">
        <v>13.5</v>
      </c>
      <c r="H102" s="183">
        <v>6</v>
      </c>
      <c r="I102" s="30"/>
      <c r="J102" s="294">
        <f t="shared" si="31"/>
        <v>0</v>
      </c>
      <c r="K102" s="378"/>
      <c r="L102" s="45">
        <f t="shared" ref="L102" si="32">G102*H102*I102</f>
        <v>0</v>
      </c>
      <c r="M102" s="45">
        <f t="shared" ref="M102" si="33">F102*H102*I102</f>
        <v>0</v>
      </c>
      <c r="N102" s="72"/>
    </row>
    <row r="103" spans="1:14" s="8" customFormat="1" ht="30" customHeight="1">
      <c r="A103" s="38"/>
      <c r="B103" s="75" t="s">
        <v>236</v>
      </c>
      <c r="C103" s="36"/>
      <c r="D103" s="365" t="s">
        <v>294</v>
      </c>
      <c r="E103" s="107"/>
      <c r="F103" s="21">
        <v>17</v>
      </c>
      <c r="G103" s="161">
        <v>14</v>
      </c>
      <c r="H103" s="183">
        <v>6</v>
      </c>
      <c r="I103" s="28"/>
      <c r="J103" s="295">
        <f t="shared" si="31"/>
        <v>0</v>
      </c>
      <c r="K103" s="378"/>
      <c r="L103" s="45">
        <f t="shared" si="27"/>
        <v>0</v>
      </c>
      <c r="M103" s="45">
        <f t="shared" si="28"/>
        <v>0</v>
      </c>
      <c r="N103" s="72"/>
    </row>
    <row r="104" spans="1:14" s="8" customFormat="1" ht="30" customHeight="1">
      <c r="B104" s="75" t="s">
        <v>237</v>
      </c>
      <c r="C104" s="36"/>
      <c r="D104" s="366" t="s">
        <v>151</v>
      </c>
      <c r="E104" s="284" t="s">
        <v>84</v>
      </c>
      <c r="F104" s="21">
        <v>19</v>
      </c>
      <c r="G104" s="161">
        <v>16</v>
      </c>
      <c r="H104" s="183">
        <v>6</v>
      </c>
      <c r="I104" s="28"/>
      <c r="J104" s="295">
        <f t="shared" si="31"/>
        <v>0</v>
      </c>
      <c r="K104" s="378"/>
      <c r="L104" s="45">
        <f t="shared" si="27"/>
        <v>0</v>
      </c>
      <c r="M104" s="45">
        <f t="shared" si="28"/>
        <v>0</v>
      </c>
      <c r="N104" s="72"/>
    </row>
    <row r="105" spans="1:14" s="12" customFormat="1" ht="30" customHeight="1">
      <c r="A105" s="39"/>
      <c r="B105" s="75" t="s">
        <v>238</v>
      </c>
      <c r="C105" s="66"/>
      <c r="D105" s="365" t="s">
        <v>295</v>
      </c>
      <c r="E105" s="306" t="s">
        <v>50</v>
      </c>
      <c r="F105" s="62">
        <v>21</v>
      </c>
      <c r="G105" s="166">
        <v>18</v>
      </c>
      <c r="H105" s="186">
        <v>6</v>
      </c>
      <c r="I105" s="29"/>
      <c r="J105" s="296">
        <f t="shared" si="31"/>
        <v>0</v>
      </c>
      <c r="K105" s="379"/>
      <c r="L105" s="45">
        <f t="shared" si="27"/>
        <v>0</v>
      </c>
      <c r="M105" s="45">
        <f t="shared" si="28"/>
        <v>0</v>
      </c>
      <c r="N105" s="388"/>
    </row>
    <row r="106" spans="1:14" s="8" customFormat="1" ht="27" customHeight="1">
      <c r="A106" s="38"/>
      <c r="B106" s="70" t="s">
        <v>239</v>
      </c>
      <c r="C106" s="36"/>
      <c r="D106" s="439" t="s">
        <v>315</v>
      </c>
      <c r="E106" s="440"/>
      <c r="F106" s="89">
        <v>30</v>
      </c>
      <c r="G106" s="159">
        <v>25</v>
      </c>
      <c r="H106" s="185">
        <v>6</v>
      </c>
      <c r="I106" s="155"/>
      <c r="J106" s="293">
        <f t="shared" si="31"/>
        <v>0</v>
      </c>
      <c r="K106" s="378"/>
      <c r="L106" s="45">
        <f t="shared" si="27"/>
        <v>0</v>
      </c>
      <c r="M106" s="45">
        <f t="shared" si="28"/>
        <v>0</v>
      </c>
      <c r="N106" s="72"/>
    </row>
    <row r="107" spans="1:14" s="72" customFormat="1" ht="30" customHeight="1">
      <c r="A107" s="83"/>
      <c r="B107" s="86" t="s">
        <v>240</v>
      </c>
      <c r="C107" s="82"/>
      <c r="D107" s="111" t="s">
        <v>152</v>
      </c>
      <c r="E107" s="102"/>
      <c r="F107" s="89">
        <v>32</v>
      </c>
      <c r="G107" s="159">
        <v>28</v>
      </c>
      <c r="H107" s="185">
        <v>6</v>
      </c>
      <c r="I107" s="155"/>
      <c r="J107" s="293">
        <f t="shared" si="30"/>
        <v>0</v>
      </c>
      <c r="K107" s="378"/>
      <c r="L107" s="45">
        <f t="shared" si="27"/>
        <v>0</v>
      </c>
      <c r="M107" s="45">
        <f t="shared" si="28"/>
        <v>0</v>
      </c>
    </row>
    <row r="108" spans="1:14" s="8" customFormat="1" ht="30" customHeight="1">
      <c r="A108" s="38"/>
      <c r="B108" s="75" t="s">
        <v>241</v>
      </c>
      <c r="C108" s="36"/>
      <c r="D108" s="289" t="s">
        <v>173</v>
      </c>
      <c r="E108" s="149"/>
      <c r="F108" s="89">
        <v>45</v>
      </c>
      <c r="G108" s="159">
        <v>35</v>
      </c>
      <c r="H108" s="150">
        <v>3</v>
      </c>
      <c r="I108" s="155"/>
      <c r="J108" s="297">
        <f t="shared" ref="J108" si="34">G108*H108*I108</f>
        <v>0</v>
      </c>
      <c r="K108" s="378"/>
      <c r="L108" s="45">
        <f t="shared" si="27"/>
        <v>0</v>
      </c>
      <c r="M108" s="45">
        <f t="shared" si="28"/>
        <v>0</v>
      </c>
      <c r="N108" s="72"/>
    </row>
    <row r="109" spans="1:14" s="26" customFormat="1" ht="30" customHeight="1">
      <c r="A109" s="83"/>
      <c r="B109" s="86" t="s">
        <v>242</v>
      </c>
      <c r="C109" s="82"/>
      <c r="D109" s="110" t="s">
        <v>316</v>
      </c>
      <c r="E109" s="102"/>
      <c r="F109" s="89">
        <v>40</v>
      </c>
      <c r="G109" s="159">
        <v>36</v>
      </c>
      <c r="H109" s="150">
        <v>3</v>
      </c>
      <c r="I109" s="155"/>
      <c r="J109" s="297">
        <f>G109*H109*I109</f>
        <v>0</v>
      </c>
      <c r="K109" s="378"/>
      <c r="L109" s="45">
        <f t="shared" si="27"/>
        <v>0</v>
      </c>
      <c r="M109" s="45">
        <f t="shared" si="28"/>
        <v>0</v>
      </c>
    </row>
    <row r="110" spans="1:14" s="13" customFormat="1" ht="30" customHeight="1">
      <c r="B110" s="75" t="s">
        <v>243</v>
      </c>
      <c r="C110" s="66"/>
      <c r="D110" s="288" t="s">
        <v>153</v>
      </c>
      <c r="E110" s="284" t="s">
        <v>84</v>
      </c>
      <c r="F110" s="153">
        <v>46</v>
      </c>
      <c r="G110" s="168">
        <v>42</v>
      </c>
      <c r="H110" s="150">
        <v>3</v>
      </c>
      <c r="I110" s="156"/>
      <c r="J110" s="298">
        <f>G110*H110*I110</f>
        <v>0</v>
      </c>
      <c r="K110" s="379"/>
      <c r="L110" s="45">
        <f t="shared" si="27"/>
        <v>0</v>
      </c>
      <c r="M110" s="45">
        <f t="shared" si="28"/>
        <v>0</v>
      </c>
      <c r="N110" s="389"/>
    </row>
    <row r="111" spans="1:14" s="72" customFormat="1" ht="30" customHeight="1">
      <c r="B111" s="99" t="s">
        <v>244</v>
      </c>
      <c r="C111" s="82"/>
      <c r="D111" s="111" t="s">
        <v>317</v>
      </c>
      <c r="F111" s="93">
        <v>52</v>
      </c>
      <c r="G111" s="167">
        <v>46</v>
      </c>
      <c r="H111" s="150">
        <v>3</v>
      </c>
      <c r="I111" s="154"/>
      <c r="J111" s="298">
        <f t="shared" ref="J111:J113" si="35">G111*H111*I111</f>
        <v>0</v>
      </c>
      <c r="K111" s="378"/>
      <c r="L111" s="45">
        <f t="shared" si="27"/>
        <v>0</v>
      </c>
      <c r="M111" s="45">
        <f t="shared" si="28"/>
        <v>0</v>
      </c>
    </row>
    <row r="112" spans="1:14" s="7" customFormat="1" ht="30" customHeight="1">
      <c r="A112" s="40"/>
      <c r="B112" s="75" t="s">
        <v>245</v>
      </c>
      <c r="C112" s="36"/>
      <c r="D112" s="289" t="s">
        <v>318</v>
      </c>
      <c r="E112" s="306" t="s">
        <v>50</v>
      </c>
      <c r="F112" s="89">
        <v>70</v>
      </c>
      <c r="G112" s="159">
        <v>63</v>
      </c>
      <c r="H112" s="150">
        <v>3</v>
      </c>
      <c r="I112" s="155"/>
      <c r="J112" s="298">
        <f t="shared" si="35"/>
        <v>0</v>
      </c>
      <c r="K112" s="380"/>
      <c r="L112" s="45">
        <f t="shared" si="27"/>
        <v>0</v>
      </c>
      <c r="M112" s="45">
        <f t="shared" si="28"/>
        <v>0</v>
      </c>
      <c r="N112" s="26"/>
    </row>
    <row r="113" spans="1:14" s="72" customFormat="1" ht="30" customHeight="1" thickBot="1">
      <c r="B113" s="86" t="s">
        <v>246</v>
      </c>
      <c r="C113" s="82"/>
      <c r="D113" s="111" t="s">
        <v>154</v>
      </c>
      <c r="E113" s="145"/>
      <c r="F113" s="93">
        <v>125</v>
      </c>
      <c r="G113" s="167">
        <v>112</v>
      </c>
      <c r="H113" s="150">
        <v>3</v>
      </c>
      <c r="I113" s="154"/>
      <c r="J113" s="298">
        <f t="shared" si="35"/>
        <v>0</v>
      </c>
      <c r="K113" s="378"/>
      <c r="L113" s="45">
        <f t="shared" si="27"/>
        <v>0</v>
      </c>
      <c r="M113" s="45">
        <f t="shared" si="28"/>
        <v>0</v>
      </c>
    </row>
    <row r="114" spans="1:14" s="7" customFormat="1" ht="71.150000000000006" customHeight="1" thickBot="1">
      <c r="A114" s="8"/>
      <c r="B114" s="78"/>
      <c r="C114" s="36"/>
      <c r="D114" s="230" t="s">
        <v>291</v>
      </c>
      <c r="E114" s="231" t="s">
        <v>50</v>
      </c>
      <c r="F114" s="232" t="s">
        <v>48</v>
      </c>
      <c r="G114" s="231" t="s">
        <v>2</v>
      </c>
      <c r="H114" s="231" t="s">
        <v>14</v>
      </c>
      <c r="I114" s="233" t="s">
        <v>0</v>
      </c>
      <c r="J114" s="234" t="s">
        <v>3</v>
      </c>
      <c r="K114" s="378"/>
      <c r="L114" s="45"/>
      <c r="M114" s="45"/>
      <c r="N114" s="26"/>
    </row>
    <row r="115" spans="1:14" s="4" customFormat="1" ht="40.5" customHeight="1">
      <c r="A115" s="38"/>
      <c r="B115" s="76"/>
      <c r="C115" s="36"/>
      <c r="D115" s="313" t="s">
        <v>80</v>
      </c>
      <c r="E115" s="311"/>
      <c r="F115" s="311"/>
      <c r="G115" s="311"/>
      <c r="H115" s="311"/>
      <c r="I115" s="311"/>
      <c r="J115" s="312"/>
      <c r="K115" s="378"/>
      <c r="L115" s="45">
        <f t="shared" si="27"/>
        <v>0</v>
      </c>
      <c r="M115" s="45">
        <f t="shared" si="28"/>
        <v>0</v>
      </c>
      <c r="N115" s="71"/>
    </row>
    <row r="116" spans="1:14" s="4" customFormat="1" ht="31.5" customHeight="1">
      <c r="A116" s="8"/>
      <c r="B116" s="76" t="s">
        <v>247</v>
      </c>
      <c r="C116" s="36"/>
      <c r="D116" s="367" t="s">
        <v>155</v>
      </c>
      <c r="F116" s="89">
        <v>7.5</v>
      </c>
      <c r="G116" s="159">
        <v>6</v>
      </c>
      <c r="H116" s="183">
        <v>6</v>
      </c>
      <c r="I116" s="85"/>
      <c r="J116" s="291">
        <f>G116*H116*I116</f>
        <v>0</v>
      </c>
      <c r="K116" s="378"/>
      <c r="L116" s="45">
        <f t="shared" si="27"/>
        <v>0</v>
      </c>
      <c r="M116" s="45">
        <f t="shared" si="28"/>
        <v>0</v>
      </c>
      <c r="N116" s="71"/>
    </row>
    <row r="117" spans="1:14" s="8" customFormat="1" ht="30.75" customHeight="1">
      <c r="B117" s="69" t="s">
        <v>248</v>
      </c>
      <c r="C117" s="36"/>
      <c r="D117" s="429" t="s">
        <v>156</v>
      </c>
      <c r="E117" s="430"/>
      <c r="F117" s="89">
        <v>9</v>
      </c>
      <c r="G117" s="159">
        <v>7.5</v>
      </c>
      <c r="H117" s="183">
        <v>6</v>
      </c>
      <c r="I117" s="28"/>
      <c r="J117" s="291">
        <f>G117*H117*I117</f>
        <v>0</v>
      </c>
      <c r="K117" s="378"/>
      <c r="L117" s="45">
        <f t="shared" si="27"/>
        <v>0</v>
      </c>
      <c r="M117" s="45">
        <f t="shared" si="28"/>
        <v>0</v>
      </c>
      <c r="N117" s="72"/>
    </row>
    <row r="118" spans="1:14" s="4" customFormat="1" ht="32.25" customHeight="1">
      <c r="A118" s="8"/>
      <c r="B118" s="76" t="s">
        <v>251</v>
      </c>
      <c r="C118" s="36"/>
      <c r="D118" s="385" t="s">
        <v>370</v>
      </c>
      <c r="E118" s="284" t="s">
        <v>84</v>
      </c>
      <c r="F118" s="89">
        <v>12</v>
      </c>
      <c r="G118" s="159">
        <v>7.5</v>
      </c>
      <c r="H118" s="183">
        <v>6</v>
      </c>
      <c r="I118" s="85"/>
      <c r="J118" s="291">
        <f t="shared" ref="J118" si="36">G118*H118*I118</f>
        <v>0</v>
      </c>
      <c r="K118" s="383"/>
      <c r="L118" s="45">
        <f t="shared" si="27"/>
        <v>0</v>
      </c>
      <c r="M118" s="45">
        <f t="shared" si="28"/>
        <v>0</v>
      </c>
      <c r="N118" s="71"/>
    </row>
    <row r="119" spans="1:14" s="8" customFormat="1" ht="30.75" customHeight="1">
      <c r="B119" s="69" t="s">
        <v>249</v>
      </c>
      <c r="C119" s="36"/>
      <c r="D119" s="105" t="s">
        <v>319</v>
      </c>
      <c r="E119" s="306" t="s">
        <v>50</v>
      </c>
      <c r="F119" s="89">
        <v>19</v>
      </c>
      <c r="G119" s="159">
        <v>16.5</v>
      </c>
      <c r="H119" s="183">
        <v>6</v>
      </c>
      <c r="I119" s="28"/>
      <c r="J119" s="291">
        <f>G119*H119*I119</f>
        <v>0</v>
      </c>
      <c r="K119" s="378"/>
      <c r="L119" s="45">
        <f>G119*H119*I119</f>
        <v>0</v>
      </c>
      <c r="M119" s="45">
        <f>F119*H119*I119</f>
        <v>0</v>
      </c>
      <c r="N119" s="72"/>
    </row>
    <row r="120" spans="1:14" s="8" customFormat="1" ht="30.75" customHeight="1">
      <c r="B120" s="70" t="s">
        <v>24</v>
      </c>
      <c r="C120" s="36"/>
      <c r="D120" s="59" t="s">
        <v>321</v>
      </c>
      <c r="E120" s="368"/>
      <c r="F120" s="153">
        <v>29</v>
      </c>
      <c r="G120" s="168">
        <v>25</v>
      </c>
      <c r="H120" s="186">
        <v>6</v>
      </c>
      <c r="I120" s="29"/>
      <c r="J120" s="299">
        <f t="shared" ref="J120" si="37">G120*H120*I120</f>
        <v>0</v>
      </c>
      <c r="K120" s="379"/>
      <c r="L120" s="45">
        <f t="shared" si="27"/>
        <v>0</v>
      </c>
      <c r="M120" s="45">
        <f t="shared" si="28"/>
        <v>0</v>
      </c>
      <c r="N120" s="72"/>
    </row>
    <row r="121" spans="1:14" s="8" customFormat="1" ht="30.75" customHeight="1">
      <c r="B121" s="69" t="s">
        <v>250</v>
      </c>
      <c r="C121" s="36"/>
      <c r="D121" s="59" t="s">
        <v>320</v>
      </c>
      <c r="E121" s="306" t="s">
        <v>50</v>
      </c>
      <c r="F121" s="153">
        <v>30</v>
      </c>
      <c r="G121" s="168">
        <v>26</v>
      </c>
      <c r="H121" s="186">
        <v>6</v>
      </c>
      <c r="I121" s="29"/>
      <c r="J121" s="300">
        <f>G121*H121*I121</f>
        <v>0</v>
      </c>
      <c r="K121" s="379"/>
      <c r="L121" s="45">
        <f t="shared" si="27"/>
        <v>0</v>
      </c>
      <c r="M121" s="45">
        <f t="shared" si="28"/>
        <v>0</v>
      </c>
      <c r="N121" s="72"/>
    </row>
    <row r="122" spans="1:14" s="8" customFormat="1" ht="30.75" customHeight="1">
      <c r="B122" s="69" t="s">
        <v>25</v>
      </c>
      <c r="C122" s="36"/>
      <c r="D122" s="59" t="s">
        <v>87</v>
      </c>
      <c r="E122" s="306" t="s">
        <v>50</v>
      </c>
      <c r="F122" s="153">
        <v>35</v>
      </c>
      <c r="G122" s="168">
        <v>29</v>
      </c>
      <c r="H122" s="186">
        <v>6</v>
      </c>
      <c r="I122" s="29"/>
      <c r="J122" s="300">
        <f t="shared" ref="J122" si="38">G122*H122*I122</f>
        <v>0</v>
      </c>
      <c r="K122" s="379"/>
      <c r="L122" s="45">
        <f t="shared" si="27"/>
        <v>0</v>
      </c>
      <c r="M122" s="45">
        <f t="shared" si="28"/>
        <v>0</v>
      </c>
      <c r="N122" s="72"/>
    </row>
    <row r="123" spans="1:14" s="8" customFormat="1" ht="40.5" customHeight="1">
      <c r="B123" s="69"/>
      <c r="C123" s="36"/>
      <c r="D123" s="219" t="s">
        <v>79</v>
      </c>
      <c r="E123" s="58"/>
      <c r="F123" s="18"/>
      <c r="G123" s="18"/>
      <c r="H123" s="318"/>
      <c r="I123" s="18"/>
      <c r="J123" s="129"/>
      <c r="K123" s="378"/>
      <c r="L123" s="45">
        <f t="shared" si="27"/>
        <v>0</v>
      </c>
      <c r="M123" s="45">
        <f t="shared" si="28"/>
        <v>0</v>
      </c>
      <c r="N123" s="72"/>
    </row>
    <row r="124" spans="1:14" s="4" customFormat="1" ht="30" customHeight="1">
      <c r="A124" s="8"/>
      <c r="B124" s="76" t="s">
        <v>251</v>
      </c>
      <c r="C124" s="36"/>
      <c r="D124" s="367" t="s">
        <v>157</v>
      </c>
      <c r="F124" s="89">
        <v>7.5</v>
      </c>
      <c r="G124" s="159">
        <v>6</v>
      </c>
      <c r="H124" s="183">
        <v>6</v>
      </c>
      <c r="I124" s="85"/>
      <c r="J124" s="291">
        <f t="shared" ref="J124" si="39">G124*H124*I124</f>
        <v>0</v>
      </c>
      <c r="K124" s="378"/>
      <c r="L124" s="45">
        <f t="shared" ref="L124" si="40">G124*H124*I124</f>
        <v>0</v>
      </c>
      <c r="M124" s="45">
        <f t="shared" ref="M124" si="41">F124*H124*I124</f>
        <v>0</v>
      </c>
      <c r="N124" s="71"/>
    </row>
    <row r="125" spans="1:14" s="12" customFormat="1" ht="30.75" customHeight="1">
      <c r="A125" s="39"/>
      <c r="B125" s="95" t="s">
        <v>252</v>
      </c>
      <c r="C125" s="66"/>
      <c r="D125" s="63" t="s">
        <v>322</v>
      </c>
      <c r="E125" s="284" t="s">
        <v>84</v>
      </c>
      <c r="F125" s="52">
        <v>14</v>
      </c>
      <c r="G125" s="169">
        <v>11</v>
      </c>
      <c r="H125" s="186">
        <v>6</v>
      </c>
      <c r="I125" s="29"/>
      <c r="J125" s="299">
        <f t="shared" ref="J125" si="42">G125*H125*I125</f>
        <v>0</v>
      </c>
      <c r="K125" s="379"/>
      <c r="L125" s="45">
        <f t="shared" si="27"/>
        <v>0</v>
      </c>
      <c r="M125" s="45">
        <f t="shared" si="28"/>
        <v>0</v>
      </c>
      <c r="N125" s="388"/>
    </row>
    <row r="126" spans="1:14" s="12" customFormat="1" ht="30.75" customHeight="1">
      <c r="B126" s="75" t="s">
        <v>253</v>
      </c>
      <c r="C126" s="66"/>
      <c r="D126" s="288" t="s">
        <v>346</v>
      </c>
      <c r="E126" s="373"/>
      <c r="F126" s="52">
        <v>14</v>
      </c>
      <c r="G126" s="168">
        <v>11.5</v>
      </c>
      <c r="H126" s="186">
        <v>6</v>
      </c>
      <c r="I126" s="29"/>
      <c r="J126" s="299">
        <f>G126*H126*I126</f>
        <v>0</v>
      </c>
      <c r="K126" s="379"/>
      <c r="L126" s="45">
        <f>G126*H126*I126</f>
        <v>0</v>
      </c>
      <c r="M126" s="45">
        <f>F126*H126*I126</f>
        <v>0</v>
      </c>
      <c r="N126" s="388"/>
    </row>
    <row r="127" spans="1:14" s="8" customFormat="1" ht="30.75" customHeight="1">
      <c r="A127" s="38"/>
      <c r="B127" s="95" t="s">
        <v>121</v>
      </c>
      <c r="C127" s="36"/>
      <c r="D127" s="64" t="s">
        <v>347</v>
      </c>
      <c r="F127" s="23">
        <v>14</v>
      </c>
      <c r="G127" s="161">
        <v>11.5</v>
      </c>
      <c r="H127" s="183">
        <v>6</v>
      </c>
      <c r="I127" s="28"/>
      <c r="J127" s="291">
        <f>G127*H127*I127</f>
        <v>0</v>
      </c>
      <c r="K127" s="378"/>
      <c r="L127" s="45">
        <f t="shared" si="27"/>
        <v>0</v>
      </c>
      <c r="M127" s="45">
        <f t="shared" si="28"/>
        <v>0</v>
      </c>
      <c r="N127" s="72"/>
    </row>
    <row r="128" spans="1:14" s="8" customFormat="1" ht="30.75" customHeight="1">
      <c r="A128" s="38"/>
      <c r="B128" s="95" t="s">
        <v>254</v>
      </c>
      <c r="C128" s="36"/>
      <c r="D128" s="288" t="s">
        <v>83</v>
      </c>
      <c r="E128" s="284" t="s">
        <v>84</v>
      </c>
      <c r="F128" s="89">
        <v>15</v>
      </c>
      <c r="G128" s="159">
        <v>12</v>
      </c>
      <c r="H128" s="186">
        <v>6</v>
      </c>
      <c r="I128" s="28"/>
      <c r="J128" s="299">
        <f>G128*H128*I128</f>
        <v>0</v>
      </c>
      <c r="K128" s="378"/>
      <c r="L128" s="45">
        <f t="shared" si="27"/>
        <v>0</v>
      </c>
      <c r="M128" s="45">
        <f t="shared" si="28"/>
        <v>0</v>
      </c>
      <c r="N128" s="72"/>
    </row>
    <row r="129" spans="1:14" s="12" customFormat="1" ht="30.75" customHeight="1">
      <c r="A129" s="39"/>
      <c r="B129" s="95" t="s">
        <v>255</v>
      </c>
      <c r="C129" s="66"/>
      <c r="D129" s="289" t="s">
        <v>158</v>
      </c>
      <c r="E129" s="306" t="s">
        <v>50</v>
      </c>
      <c r="F129" s="52">
        <v>14</v>
      </c>
      <c r="G129" s="169">
        <v>12</v>
      </c>
      <c r="H129" s="186">
        <v>6</v>
      </c>
      <c r="I129" s="29"/>
      <c r="J129" s="299">
        <f t="shared" ref="J129" si="43">G129*H129*I129</f>
        <v>0</v>
      </c>
      <c r="K129" s="379"/>
      <c r="L129" s="45">
        <f t="shared" si="27"/>
        <v>0</v>
      </c>
      <c r="M129" s="45">
        <f t="shared" si="28"/>
        <v>0</v>
      </c>
      <c r="N129" s="388"/>
    </row>
    <row r="130" spans="1:14" s="12" customFormat="1" ht="30.75" customHeight="1">
      <c r="A130" s="39"/>
      <c r="B130" s="95" t="s">
        <v>256</v>
      </c>
      <c r="C130" s="36"/>
      <c r="D130" s="283" t="s">
        <v>323</v>
      </c>
      <c r="E130" s="369"/>
      <c r="F130" s="89">
        <v>18</v>
      </c>
      <c r="G130" s="159">
        <v>14</v>
      </c>
      <c r="H130" s="183">
        <v>6</v>
      </c>
      <c r="I130" s="28"/>
      <c r="J130" s="299">
        <f>G130*H130*I130</f>
        <v>0</v>
      </c>
      <c r="K130" s="378"/>
      <c r="L130" s="45">
        <f t="shared" si="27"/>
        <v>0</v>
      </c>
      <c r="M130" s="45">
        <f t="shared" si="28"/>
        <v>0</v>
      </c>
      <c r="N130" s="388"/>
    </row>
    <row r="131" spans="1:14" s="8" customFormat="1" ht="30.75" customHeight="1">
      <c r="A131" s="38"/>
      <c r="B131" s="95" t="s">
        <v>257</v>
      </c>
      <c r="C131" s="36"/>
      <c r="D131" s="288" t="s">
        <v>56</v>
      </c>
      <c r="E131" s="370"/>
      <c r="F131" s="89">
        <v>20</v>
      </c>
      <c r="G131" s="159">
        <v>15</v>
      </c>
      <c r="H131" s="183">
        <v>6</v>
      </c>
      <c r="I131" s="28"/>
      <c r="J131" s="291">
        <f>G131*H131*I131</f>
        <v>0</v>
      </c>
      <c r="K131" s="378"/>
      <c r="L131" s="45">
        <f t="shared" si="27"/>
        <v>0</v>
      </c>
      <c r="M131" s="45">
        <f t="shared" si="28"/>
        <v>0</v>
      </c>
      <c r="N131" s="72"/>
    </row>
    <row r="132" spans="1:14" s="12" customFormat="1" ht="30.65" customHeight="1">
      <c r="A132" s="39"/>
      <c r="B132" s="95" t="s">
        <v>26</v>
      </c>
      <c r="C132" s="66"/>
      <c r="D132" s="209" t="s">
        <v>159</v>
      </c>
      <c r="E132" s="306" t="s">
        <v>50</v>
      </c>
      <c r="F132" s="153">
        <v>21</v>
      </c>
      <c r="G132" s="168">
        <v>17</v>
      </c>
      <c r="H132" s="186">
        <v>6</v>
      </c>
      <c r="I132" s="29"/>
      <c r="J132" s="299">
        <f>G132*H132*I132</f>
        <v>0</v>
      </c>
      <c r="K132" s="379"/>
      <c r="L132" s="45">
        <f t="shared" si="27"/>
        <v>0</v>
      </c>
      <c r="M132" s="45">
        <f t="shared" si="28"/>
        <v>0</v>
      </c>
      <c r="N132" s="388"/>
    </row>
    <row r="133" spans="1:14" s="72" customFormat="1" ht="30.75" customHeight="1">
      <c r="B133" s="95" t="s">
        <v>258</v>
      </c>
      <c r="C133" s="82"/>
      <c r="D133" s="209" t="s">
        <v>160</v>
      </c>
      <c r="E133" s="306"/>
      <c r="F133" s="153">
        <v>25</v>
      </c>
      <c r="G133" s="168">
        <v>21.5</v>
      </c>
      <c r="H133" s="186">
        <v>6</v>
      </c>
      <c r="I133" s="29"/>
      <c r="J133" s="299">
        <f t="shared" ref="J133:J134" si="44">G133*H133*I133</f>
        <v>0</v>
      </c>
      <c r="K133" s="379"/>
      <c r="L133" s="45">
        <f t="shared" si="27"/>
        <v>0</v>
      </c>
      <c r="M133" s="45">
        <f t="shared" si="28"/>
        <v>0</v>
      </c>
    </row>
    <row r="134" spans="1:14" s="8" customFormat="1" ht="30.75" customHeight="1" thickBot="1">
      <c r="A134" s="38"/>
      <c r="B134" s="95" t="s">
        <v>17</v>
      </c>
      <c r="C134" s="36"/>
      <c r="D134" s="216" t="s">
        <v>324</v>
      </c>
      <c r="E134" s="306" t="s">
        <v>50</v>
      </c>
      <c r="F134" s="89">
        <v>30</v>
      </c>
      <c r="G134" s="159">
        <v>27</v>
      </c>
      <c r="H134" s="183">
        <v>6</v>
      </c>
      <c r="I134" s="28"/>
      <c r="J134" s="291">
        <f t="shared" si="44"/>
        <v>0</v>
      </c>
      <c r="K134" s="378"/>
      <c r="L134" s="45">
        <f t="shared" si="27"/>
        <v>0</v>
      </c>
      <c r="M134" s="45">
        <f t="shared" si="28"/>
        <v>0</v>
      </c>
      <c r="N134" s="72"/>
    </row>
    <row r="135" spans="1:14" s="8" customFormat="1" ht="72.650000000000006" customHeight="1" thickBot="1">
      <c r="B135" s="37"/>
      <c r="C135" s="36"/>
      <c r="D135" s="235" t="s">
        <v>96</v>
      </c>
      <c r="E135" s="236" t="s">
        <v>50</v>
      </c>
      <c r="F135" s="237" t="s">
        <v>48</v>
      </c>
      <c r="G135" s="236" t="s">
        <v>2</v>
      </c>
      <c r="H135" s="236" t="s">
        <v>14</v>
      </c>
      <c r="I135" s="238" t="s">
        <v>0</v>
      </c>
      <c r="J135" s="239" t="s">
        <v>3</v>
      </c>
      <c r="K135" s="378"/>
      <c r="L135" s="45"/>
      <c r="M135" s="45"/>
      <c r="N135" s="72"/>
    </row>
    <row r="136" spans="1:14" s="4" customFormat="1" ht="44.15" customHeight="1">
      <c r="A136" s="8"/>
      <c r="B136" s="96"/>
      <c r="C136" s="36"/>
      <c r="D136" s="314" t="s">
        <v>94</v>
      </c>
      <c r="E136" s="24"/>
      <c r="F136" s="24"/>
      <c r="G136" s="24"/>
      <c r="H136" s="49"/>
      <c r="I136" s="24"/>
      <c r="J136" s="130"/>
      <c r="K136" s="378"/>
      <c r="L136" s="45">
        <f t="shared" ref="L136:L170" si="45">G136*H136*I136</f>
        <v>0</v>
      </c>
      <c r="M136" s="45">
        <f t="shared" ref="M136:M170" si="46">F136*H136*I136</f>
        <v>0</v>
      </c>
      <c r="N136" s="71"/>
    </row>
    <row r="137" spans="1:14" s="8" customFormat="1" ht="29.25" customHeight="1">
      <c r="A137" s="38"/>
      <c r="B137" s="97" t="s">
        <v>122</v>
      </c>
      <c r="C137" s="36"/>
      <c r="D137" s="110" t="s">
        <v>76</v>
      </c>
      <c r="E137" s="306" t="s">
        <v>50</v>
      </c>
      <c r="F137" s="89">
        <v>12</v>
      </c>
      <c r="G137" s="159">
        <v>9.5</v>
      </c>
      <c r="H137" s="185">
        <v>6</v>
      </c>
      <c r="I137" s="155"/>
      <c r="J137" s="293">
        <f>G137*H137*I137</f>
        <v>0</v>
      </c>
      <c r="K137" s="378"/>
      <c r="L137" s="45">
        <f t="shared" si="45"/>
        <v>0</v>
      </c>
      <c r="M137" s="45">
        <f t="shared" si="46"/>
        <v>0</v>
      </c>
      <c r="N137" s="72"/>
    </row>
    <row r="138" spans="1:14" s="72" customFormat="1" ht="29.25" customHeight="1">
      <c r="B138" s="96" t="s">
        <v>259</v>
      </c>
      <c r="C138" s="82"/>
      <c r="D138" s="110" t="s">
        <v>161</v>
      </c>
      <c r="E138" s="102"/>
      <c r="F138" s="89">
        <v>14</v>
      </c>
      <c r="G138" s="159">
        <v>10.5</v>
      </c>
      <c r="H138" s="185">
        <v>6</v>
      </c>
      <c r="I138" s="155"/>
      <c r="J138" s="293">
        <f>G138*H138*I138</f>
        <v>0</v>
      </c>
      <c r="K138" s="378"/>
      <c r="L138" s="45">
        <f t="shared" si="45"/>
        <v>0</v>
      </c>
      <c r="M138" s="45">
        <f t="shared" si="46"/>
        <v>0</v>
      </c>
    </row>
    <row r="139" spans="1:14" s="72" customFormat="1" ht="29.25" customHeight="1">
      <c r="B139" s="96" t="s">
        <v>260</v>
      </c>
      <c r="C139" s="82"/>
      <c r="D139" s="110" t="s">
        <v>357</v>
      </c>
      <c r="E139" s="284" t="s">
        <v>84</v>
      </c>
      <c r="F139" s="89">
        <v>15</v>
      </c>
      <c r="G139" s="159">
        <v>11</v>
      </c>
      <c r="H139" s="185">
        <v>6</v>
      </c>
      <c r="I139" s="155"/>
      <c r="J139" s="293">
        <f>G139*H139*I139</f>
        <v>0</v>
      </c>
      <c r="K139" s="378"/>
      <c r="L139" s="45">
        <f t="shared" si="45"/>
        <v>0</v>
      </c>
      <c r="M139" s="45">
        <f t="shared" si="46"/>
        <v>0</v>
      </c>
    </row>
    <row r="140" spans="1:14" s="8" customFormat="1" ht="29.25" customHeight="1">
      <c r="B140" s="96" t="s">
        <v>261</v>
      </c>
      <c r="C140" s="36"/>
      <c r="D140" s="202" t="s">
        <v>297</v>
      </c>
      <c r="E140" s="149"/>
      <c r="F140" s="89">
        <v>16</v>
      </c>
      <c r="G140" s="159">
        <v>13</v>
      </c>
      <c r="H140" s="185">
        <v>6</v>
      </c>
      <c r="I140" s="155"/>
      <c r="J140" s="293">
        <f t="shared" ref="J140:J141" si="47">G140*H140*I140</f>
        <v>0</v>
      </c>
      <c r="K140" s="378"/>
      <c r="L140" s="45">
        <f t="shared" si="45"/>
        <v>0</v>
      </c>
      <c r="M140" s="45">
        <f t="shared" si="46"/>
        <v>0</v>
      </c>
      <c r="N140" s="72"/>
    </row>
    <row r="141" spans="1:14" s="8" customFormat="1" ht="29.25" customHeight="1">
      <c r="B141" s="95" t="s">
        <v>27</v>
      </c>
      <c r="C141" s="36"/>
      <c r="D141" s="289" t="s">
        <v>298</v>
      </c>
      <c r="E141" s="306" t="s">
        <v>50</v>
      </c>
      <c r="F141" s="89">
        <v>15</v>
      </c>
      <c r="G141" s="159">
        <v>13</v>
      </c>
      <c r="H141" s="185">
        <v>6</v>
      </c>
      <c r="I141" s="155"/>
      <c r="J141" s="293">
        <f t="shared" si="47"/>
        <v>0</v>
      </c>
      <c r="K141" s="378"/>
      <c r="L141" s="45">
        <f t="shared" si="45"/>
        <v>0</v>
      </c>
      <c r="M141" s="45">
        <f t="shared" si="46"/>
        <v>0</v>
      </c>
      <c r="N141" s="72"/>
    </row>
    <row r="142" spans="1:14" s="8" customFormat="1" ht="29.25" customHeight="1">
      <c r="A142" s="32"/>
      <c r="B142" s="98" t="s">
        <v>262</v>
      </c>
      <c r="C142" s="36"/>
      <c r="D142" s="178" t="s">
        <v>325</v>
      </c>
      <c r="E142" s="146"/>
      <c r="F142" s="90">
        <v>29</v>
      </c>
      <c r="G142" s="121">
        <v>24.5</v>
      </c>
      <c r="H142" s="182">
        <v>6</v>
      </c>
      <c r="I142" s="171"/>
      <c r="J142" s="301">
        <f>G142*H142*I142</f>
        <v>0</v>
      </c>
      <c r="K142" s="378"/>
      <c r="L142" s="45">
        <f t="shared" si="45"/>
        <v>0</v>
      </c>
      <c r="M142" s="45">
        <f t="shared" si="46"/>
        <v>0</v>
      </c>
      <c r="N142" s="27"/>
    </row>
    <row r="143" spans="1:14" s="8" customFormat="1" ht="29.25" customHeight="1">
      <c r="A143" s="32"/>
      <c r="B143" s="95" t="s">
        <v>263</v>
      </c>
      <c r="C143" s="36"/>
      <c r="D143" s="202" t="s">
        <v>162</v>
      </c>
      <c r="E143" s="76"/>
      <c r="F143" s="5">
        <v>34</v>
      </c>
      <c r="G143" s="121">
        <v>31</v>
      </c>
      <c r="H143" s="117">
        <v>6</v>
      </c>
      <c r="I143" s="31"/>
      <c r="J143" s="135">
        <f>G143*H143*I143</f>
        <v>0</v>
      </c>
      <c r="K143" s="378"/>
      <c r="L143" s="45">
        <f t="shared" si="45"/>
        <v>0</v>
      </c>
      <c r="M143" s="45">
        <f t="shared" si="46"/>
        <v>0</v>
      </c>
      <c r="N143" s="27"/>
    </row>
    <row r="144" spans="1:14" s="8" customFormat="1" ht="41.5" customHeight="1">
      <c r="A144" s="38"/>
      <c r="B144" s="76"/>
      <c r="C144" s="36"/>
      <c r="D144" s="278" t="s">
        <v>79</v>
      </c>
      <c r="E144" s="60"/>
      <c r="F144" s="19"/>
      <c r="G144" s="19"/>
      <c r="H144" s="172"/>
      <c r="I144" s="18"/>
      <c r="J144" s="131"/>
      <c r="K144" s="378"/>
      <c r="L144" s="45">
        <f t="shared" si="45"/>
        <v>0</v>
      </c>
      <c r="M144" s="45">
        <f t="shared" si="46"/>
        <v>0</v>
      </c>
      <c r="N144" s="72"/>
    </row>
    <row r="145" spans="1:14" s="8" customFormat="1" ht="30.75" customHeight="1">
      <c r="A145" s="38"/>
      <c r="B145" s="70" t="s">
        <v>264</v>
      </c>
      <c r="C145" s="36"/>
      <c r="D145" s="110" t="s">
        <v>163</v>
      </c>
      <c r="E145" s="284" t="s">
        <v>84</v>
      </c>
      <c r="F145" s="89">
        <v>8.5</v>
      </c>
      <c r="G145" s="159">
        <v>6</v>
      </c>
      <c r="H145" s="185">
        <v>6</v>
      </c>
      <c r="I145" s="155"/>
      <c r="J145" s="293">
        <f t="shared" ref="J145" si="48">G145*H145*I145</f>
        <v>0</v>
      </c>
      <c r="K145" s="378"/>
      <c r="L145" s="45">
        <f t="shared" si="45"/>
        <v>0</v>
      </c>
      <c r="M145" s="45">
        <f t="shared" si="46"/>
        <v>0</v>
      </c>
      <c r="N145" s="72"/>
    </row>
    <row r="146" spans="1:14" s="72" customFormat="1" ht="30.75" customHeight="1">
      <c r="A146" s="83"/>
      <c r="B146" s="70" t="s">
        <v>265</v>
      </c>
      <c r="C146" s="82"/>
      <c r="D146" s="80" t="s">
        <v>326</v>
      </c>
      <c r="E146" s="284" t="s">
        <v>84</v>
      </c>
      <c r="F146" s="89">
        <v>9.5</v>
      </c>
      <c r="G146" s="159">
        <v>6.5</v>
      </c>
      <c r="H146" s="185">
        <v>6</v>
      </c>
      <c r="I146" s="155"/>
      <c r="J146" s="293">
        <f t="shared" ref="J146:J150" si="49">G146*H146*I146</f>
        <v>0</v>
      </c>
      <c r="K146" s="378"/>
      <c r="L146" s="45">
        <f t="shared" si="45"/>
        <v>0</v>
      </c>
      <c r="M146" s="45">
        <f t="shared" si="46"/>
        <v>0</v>
      </c>
    </row>
    <row r="147" spans="1:14" s="72" customFormat="1" ht="30.75" customHeight="1">
      <c r="A147" s="83"/>
      <c r="B147" s="70" t="s">
        <v>371</v>
      </c>
      <c r="C147" s="82"/>
      <c r="D147" s="80" t="s">
        <v>372</v>
      </c>
      <c r="E147" s="284" t="s">
        <v>84</v>
      </c>
      <c r="F147" s="89">
        <v>9</v>
      </c>
      <c r="G147" s="159">
        <v>7</v>
      </c>
      <c r="H147" s="185">
        <v>6</v>
      </c>
      <c r="I147" s="155"/>
      <c r="J147" s="293">
        <f t="shared" si="49"/>
        <v>0</v>
      </c>
      <c r="K147" s="383"/>
      <c r="L147" s="45">
        <f t="shared" si="45"/>
        <v>0</v>
      </c>
      <c r="M147" s="45">
        <f t="shared" si="46"/>
        <v>0</v>
      </c>
    </row>
    <row r="148" spans="1:14" s="72" customFormat="1" ht="30.75" customHeight="1">
      <c r="A148" s="83"/>
      <c r="B148" s="70" t="s">
        <v>266</v>
      </c>
      <c r="C148" s="82"/>
      <c r="D148" s="64" t="s">
        <v>327</v>
      </c>
      <c r="E148" s="306" t="s">
        <v>50</v>
      </c>
      <c r="F148" s="89">
        <v>14</v>
      </c>
      <c r="G148" s="159">
        <v>11</v>
      </c>
      <c r="H148" s="185">
        <v>6</v>
      </c>
      <c r="I148" s="155"/>
      <c r="J148" s="293">
        <f t="shared" si="49"/>
        <v>0</v>
      </c>
      <c r="K148" s="378"/>
      <c r="L148" s="45">
        <f t="shared" si="45"/>
        <v>0</v>
      </c>
      <c r="M148" s="45">
        <f t="shared" si="46"/>
        <v>0</v>
      </c>
    </row>
    <row r="149" spans="1:14" s="8" customFormat="1" ht="30.75" customHeight="1">
      <c r="A149" s="38"/>
      <c r="B149" s="70" t="s">
        <v>267</v>
      </c>
      <c r="C149" s="36"/>
      <c r="D149" s="289" t="s">
        <v>164</v>
      </c>
      <c r="F149" s="89">
        <v>18</v>
      </c>
      <c r="G149" s="159">
        <v>13.5</v>
      </c>
      <c r="H149" s="185">
        <v>6</v>
      </c>
      <c r="I149" s="155"/>
      <c r="J149" s="293">
        <f>G149*H149*I149</f>
        <v>0</v>
      </c>
      <c r="K149" s="378"/>
      <c r="L149" s="45">
        <f t="shared" si="45"/>
        <v>0</v>
      </c>
      <c r="M149" s="45">
        <f t="shared" si="46"/>
        <v>0</v>
      </c>
      <c r="N149" s="72"/>
    </row>
    <row r="150" spans="1:14" s="8" customFormat="1" ht="30.75" customHeight="1">
      <c r="A150" s="38"/>
      <c r="B150" s="70" t="s">
        <v>268</v>
      </c>
      <c r="C150" s="36"/>
      <c r="D150" s="203" t="s">
        <v>328</v>
      </c>
      <c r="E150" s="217"/>
      <c r="F150" s="89">
        <v>17</v>
      </c>
      <c r="G150" s="159">
        <v>14</v>
      </c>
      <c r="H150" s="185">
        <v>6</v>
      </c>
      <c r="I150" s="155"/>
      <c r="J150" s="293">
        <f t="shared" si="49"/>
        <v>0</v>
      </c>
      <c r="K150" s="378"/>
      <c r="L150" s="45">
        <f t="shared" si="45"/>
        <v>0</v>
      </c>
      <c r="M150" s="45">
        <f t="shared" si="46"/>
        <v>0</v>
      </c>
      <c r="N150" s="72"/>
    </row>
    <row r="151" spans="1:14" s="8" customFormat="1" ht="30.75" customHeight="1">
      <c r="A151" s="38"/>
      <c r="B151" s="70" t="s">
        <v>28</v>
      </c>
      <c r="C151" s="36"/>
      <c r="D151" s="63" t="s">
        <v>348</v>
      </c>
      <c r="E151" s="371" t="s">
        <v>84</v>
      </c>
      <c r="F151" s="90">
        <v>19</v>
      </c>
      <c r="G151" s="121">
        <v>14.5</v>
      </c>
      <c r="H151" s="185">
        <v>6</v>
      </c>
      <c r="I151" s="155"/>
      <c r="J151" s="293">
        <f>G151*H151*I151</f>
        <v>0</v>
      </c>
      <c r="K151" s="378"/>
      <c r="L151" s="45">
        <f t="shared" si="45"/>
        <v>0</v>
      </c>
      <c r="M151" s="45">
        <f t="shared" si="46"/>
        <v>0</v>
      </c>
      <c r="N151" s="72"/>
    </row>
    <row r="152" spans="1:14" s="8" customFormat="1" ht="30.75" customHeight="1">
      <c r="A152" s="38"/>
      <c r="B152" s="70" t="s">
        <v>269</v>
      </c>
      <c r="C152" s="36"/>
      <c r="D152" s="64" t="s">
        <v>165</v>
      </c>
      <c r="E152" s="306" t="s">
        <v>50</v>
      </c>
      <c r="F152" s="89">
        <v>23</v>
      </c>
      <c r="G152" s="159">
        <v>18</v>
      </c>
      <c r="H152" s="185">
        <v>6</v>
      </c>
      <c r="I152" s="155"/>
      <c r="J152" s="293">
        <f t="shared" ref="J152:J157" si="50">G152*H152*I152</f>
        <v>0</v>
      </c>
      <c r="K152" s="378"/>
      <c r="L152" s="45">
        <f t="shared" si="45"/>
        <v>0</v>
      </c>
      <c r="M152" s="45">
        <f t="shared" si="46"/>
        <v>0</v>
      </c>
      <c r="N152" s="72"/>
    </row>
    <row r="153" spans="1:14" s="8" customFormat="1" ht="30.75" customHeight="1">
      <c r="A153" s="38"/>
      <c r="B153" s="70" t="s">
        <v>270</v>
      </c>
      <c r="C153" s="36"/>
      <c r="D153" s="63" t="s">
        <v>358</v>
      </c>
      <c r="E153" s="102"/>
      <c r="F153" s="90">
        <v>23</v>
      </c>
      <c r="G153" s="121">
        <v>19</v>
      </c>
      <c r="H153" s="185">
        <v>6</v>
      </c>
      <c r="I153" s="155"/>
      <c r="J153" s="293">
        <f t="shared" si="50"/>
        <v>0</v>
      </c>
      <c r="K153" s="378"/>
      <c r="L153" s="45">
        <f t="shared" si="45"/>
        <v>0</v>
      </c>
      <c r="M153" s="45">
        <f t="shared" si="46"/>
        <v>0</v>
      </c>
      <c r="N153" s="72"/>
    </row>
    <row r="154" spans="1:14" s="8" customFormat="1" ht="30.75" customHeight="1">
      <c r="A154" s="38"/>
      <c r="B154" s="70" t="s">
        <v>271</v>
      </c>
      <c r="C154" s="36"/>
      <c r="D154" s="152" t="s">
        <v>166</v>
      </c>
      <c r="E154" s="306"/>
      <c r="F154" s="90">
        <v>24</v>
      </c>
      <c r="G154" s="121">
        <v>19.5</v>
      </c>
      <c r="H154" s="185">
        <v>6</v>
      </c>
      <c r="I154" s="155"/>
      <c r="J154" s="293">
        <f t="shared" si="50"/>
        <v>0</v>
      </c>
      <c r="K154" s="378"/>
      <c r="L154" s="45">
        <f t="shared" si="45"/>
        <v>0</v>
      </c>
      <c r="M154" s="45">
        <f t="shared" si="46"/>
        <v>0</v>
      </c>
      <c r="N154" s="72"/>
    </row>
    <row r="155" spans="1:14" s="8" customFormat="1" ht="30.75" customHeight="1">
      <c r="A155" s="38"/>
      <c r="B155" s="70" t="s">
        <v>29</v>
      </c>
      <c r="C155" s="36"/>
      <c r="D155" s="214" t="s">
        <v>329</v>
      </c>
      <c r="E155" s="306" t="s">
        <v>50</v>
      </c>
      <c r="F155" s="5">
        <v>29</v>
      </c>
      <c r="G155" s="382">
        <v>25</v>
      </c>
      <c r="H155" s="183">
        <v>6</v>
      </c>
      <c r="I155" s="28"/>
      <c r="J155" s="293">
        <f>G155*H155*I155</f>
        <v>0</v>
      </c>
      <c r="K155" s="378"/>
      <c r="L155" s="45">
        <f>G155*H155*I155</f>
        <v>0</v>
      </c>
      <c r="M155" s="45">
        <f>F155*H155*I155</f>
        <v>0</v>
      </c>
      <c r="N155" s="72"/>
    </row>
    <row r="156" spans="1:14" s="8" customFormat="1" ht="30.75" customHeight="1">
      <c r="A156" s="38"/>
      <c r="B156" s="70" t="s">
        <v>272</v>
      </c>
      <c r="C156" s="36"/>
      <c r="D156" s="110" t="s">
        <v>167</v>
      </c>
      <c r="E156" s="215"/>
      <c r="F156" s="53">
        <v>29</v>
      </c>
      <c r="G156" s="159">
        <v>25</v>
      </c>
      <c r="H156" s="183">
        <v>6</v>
      </c>
      <c r="I156" s="28"/>
      <c r="J156" s="293">
        <f t="shared" si="50"/>
        <v>0</v>
      </c>
      <c r="K156" s="378"/>
      <c r="L156" s="45">
        <f t="shared" si="45"/>
        <v>0</v>
      </c>
      <c r="M156" s="45">
        <f t="shared" si="46"/>
        <v>0</v>
      </c>
      <c r="N156" s="72"/>
    </row>
    <row r="157" spans="1:14" s="8" customFormat="1" ht="30.75" customHeight="1" thickBot="1">
      <c r="A157" s="38"/>
      <c r="B157" s="70" t="s">
        <v>273</v>
      </c>
      <c r="C157" s="36"/>
      <c r="D157" s="110" t="s">
        <v>168</v>
      </c>
      <c r="E157" s="306" t="s">
        <v>50</v>
      </c>
      <c r="F157" s="53">
        <v>35</v>
      </c>
      <c r="G157" s="159">
        <v>29</v>
      </c>
      <c r="H157" s="183">
        <v>6</v>
      </c>
      <c r="I157" s="28"/>
      <c r="J157" s="293">
        <f t="shared" si="50"/>
        <v>0</v>
      </c>
      <c r="K157" s="378"/>
      <c r="L157" s="45">
        <f t="shared" si="45"/>
        <v>0</v>
      </c>
      <c r="M157" s="45">
        <f t="shared" si="46"/>
        <v>0</v>
      </c>
      <c r="N157" s="72"/>
    </row>
    <row r="158" spans="1:14" s="8" customFormat="1" ht="73" customHeight="1" thickBot="1">
      <c r="B158" s="37"/>
      <c r="C158" s="36"/>
      <c r="D158" s="245" t="s">
        <v>13</v>
      </c>
      <c r="E158" s="246" t="s">
        <v>50</v>
      </c>
      <c r="F158" s="247" t="s">
        <v>48</v>
      </c>
      <c r="G158" s="246" t="s">
        <v>2</v>
      </c>
      <c r="H158" s="246" t="s">
        <v>14</v>
      </c>
      <c r="I158" s="248" t="s">
        <v>0</v>
      </c>
      <c r="J158" s="249" t="s">
        <v>3</v>
      </c>
      <c r="K158" s="378"/>
      <c r="L158" s="45"/>
      <c r="M158" s="45"/>
      <c r="N158" s="72"/>
    </row>
    <row r="159" spans="1:14" s="8" customFormat="1" ht="41.15" customHeight="1">
      <c r="B159" s="37"/>
      <c r="C159" s="36"/>
      <c r="D159" s="279" t="s">
        <v>80</v>
      </c>
      <c r="E159" s="147"/>
      <c r="F159" s="18"/>
      <c r="G159" s="18"/>
      <c r="H159" s="50"/>
      <c r="I159" s="18"/>
      <c r="J159" s="129"/>
      <c r="K159" s="378"/>
      <c r="L159" s="45">
        <f t="shared" si="45"/>
        <v>0</v>
      </c>
      <c r="M159" s="45">
        <f t="shared" si="46"/>
        <v>0</v>
      </c>
      <c r="N159" s="72"/>
    </row>
    <row r="160" spans="1:14" s="8" customFormat="1" ht="30" customHeight="1">
      <c r="B160" s="69" t="s">
        <v>274</v>
      </c>
      <c r="C160" s="36"/>
      <c r="D160" s="111" t="s">
        <v>169</v>
      </c>
      <c r="E160" s="284"/>
      <c r="F160" s="23">
        <v>7</v>
      </c>
      <c r="G160" s="170">
        <v>5.5</v>
      </c>
      <c r="H160" s="183">
        <v>6</v>
      </c>
      <c r="I160" s="28"/>
      <c r="J160" s="291">
        <f>G160*H160*I160</f>
        <v>0</v>
      </c>
      <c r="K160" s="378"/>
      <c r="L160" s="45">
        <f t="shared" si="45"/>
        <v>0</v>
      </c>
      <c r="M160" s="45">
        <f t="shared" si="46"/>
        <v>0</v>
      </c>
      <c r="N160" s="72"/>
    </row>
    <row r="161" spans="2:14" s="8" customFormat="1" ht="41.15" customHeight="1">
      <c r="B161" s="37"/>
      <c r="C161" s="36"/>
      <c r="D161" s="278" t="s">
        <v>79</v>
      </c>
      <c r="E161" s="60"/>
      <c r="F161" s="18"/>
      <c r="G161" s="18"/>
      <c r="H161" s="50"/>
      <c r="I161" s="18"/>
      <c r="J161" s="129"/>
      <c r="K161" s="378"/>
      <c r="L161" s="45">
        <f t="shared" si="45"/>
        <v>0</v>
      </c>
      <c r="M161" s="45">
        <f t="shared" si="46"/>
        <v>0</v>
      </c>
      <c r="N161" s="72"/>
    </row>
    <row r="162" spans="2:14" s="8" customFormat="1" ht="28.5" customHeight="1">
      <c r="B162" s="37" t="s">
        <v>373</v>
      </c>
      <c r="C162" s="36"/>
      <c r="D162" s="194" t="s">
        <v>374</v>
      </c>
      <c r="E162" s="94"/>
      <c r="F162" s="23">
        <v>12</v>
      </c>
      <c r="G162" s="170">
        <v>7.5</v>
      </c>
      <c r="H162" s="183">
        <v>6</v>
      </c>
      <c r="I162" s="18"/>
      <c r="J162" s="291">
        <f t="shared" ref="J162" si="51">G162*H162*I162</f>
        <v>0</v>
      </c>
      <c r="K162" s="383"/>
      <c r="L162" s="45">
        <f t="shared" si="45"/>
        <v>0</v>
      </c>
      <c r="M162" s="45">
        <f t="shared" si="46"/>
        <v>0</v>
      </c>
      <c r="N162" s="72"/>
    </row>
    <row r="163" spans="2:14" s="8" customFormat="1" ht="29.25" customHeight="1">
      <c r="B163" s="37" t="s">
        <v>275</v>
      </c>
      <c r="C163" s="36"/>
      <c r="D163" s="194" t="s">
        <v>170</v>
      </c>
      <c r="E163" s="94"/>
      <c r="F163" s="23">
        <v>13</v>
      </c>
      <c r="G163" s="170">
        <v>10</v>
      </c>
      <c r="H163" s="183">
        <v>6</v>
      </c>
      <c r="I163" s="18"/>
      <c r="J163" s="291">
        <f t="shared" ref="J163:J169" si="52">G163*H163*I163</f>
        <v>0</v>
      </c>
      <c r="K163" s="378"/>
      <c r="L163" s="45">
        <f t="shared" si="45"/>
        <v>0</v>
      </c>
      <c r="M163" s="45">
        <f t="shared" si="46"/>
        <v>0</v>
      </c>
      <c r="N163" s="72"/>
    </row>
    <row r="164" spans="2:14" s="8" customFormat="1" ht="30" customHeight="1">
      <c r="B164" s="69" t="s">
        <v>276</v>
      </c>
      <c r="C164" s="36"/>
      <c r="D164" s="197" t="s">
        <v>89</v>
      </c>
      <c r="E164" s="306" t="s">
        <v>50</v>
      </c>
      <c r="F164" s="23">
        <v>17</v>
      </c>
      <c r="G164" s="170">
        <v>11.5</v>
      </c>
      <c r="H164" s="183">
        <v>6</v>
      </c>
      <c r="I164" s="28"/>
      <c r="J164" s="291">
        <f t="shared" si="52"/>
        <v>0</v>
      </c>
      <c r="K164" s="378"/>
      <c r="L164" s="45">
        <f t="shared" si="45"/>
        <v>0</v>
      </c>
      <c r="M164" s="45">
        <f t="shared" si="46"/>
        <v>0</v>
      </c>
      <c r="N164" s="72"/>
    </row>
    <row r="165" spans="2:14" s="8" customFormat="1" ht="30" customHeight="1">
      <c r="B165" s="69" t="s">
        <v>30</v>
      </c>
      <c r="C165" s="36"/>
      <c r="D165" s="194" t="s">
        <v>54</v>
      </c>
      <c r="E165" s="284"/>
      <c r="F165" s="23">
        <v>16</v>
      </c>
      <c r="G165" s="170">
        <v>13</v>
      </c>
      <c r="H165" s="183">
        <v>6</v>
      </c>
      <c r="I165" s="28"/>
      <c r="J165" s="291">
        <f>G165*H165*I165</f>
        <v>0</v>
      </c>
      <c r="K165" s="378"/>
      <c r="L165" s="45">
        <f t="shared" si="45"/>
        <v>0</v>
      </c>
      <c r="M165" s="45">
        <f t="shared" si="46"/>
        <v>0</v>
      </c>
      <c r="N165" s="72"/>
    </row>
    <row r="166" spans="2:14" s="8" customFormat="1" ht="30" customHeight="1">
      <c r="B166" s="69" t="s">
        <v>277</v>
      </c>
      <c r="C166" s="36"/>
      <c r="D166" s="196" t="s">
        <v>212</v>
      </c>
      <c r="F166" s="23">
        <v>17</v>
      </c>
      <c r="G166" s="170">
        <v>13</v>
      </c>
      <c r="H166" s="183">
        <v>6</v>
      </c>
      <c r="I166" s="28"/>
      <c r="J166" s="291">
        <f t="shared" si="52"/>
        <v>0</v>
      </c>
      <c r="K166" s="378"/>
      <c r="L166" s="45">
        <f t="shared" si="45"/>
        <v>0</v>
      </c>
      <c r="M166" s="45">
        <f t="shared" si="46"/>
        <v>0</v>
      </c>
      <c r="N166" s="72"/>
    </row>
    <row r="167" spans="2:14" s="8" customFormat="1" ht="30" customHeight="1">
      <c r="B167" s="69" t="s">
        <v>31</v>
      </c>
      <c r="C167" s="36"/>
      <c r="D167" s="196" t="s">
        <v>88</v>
      </c>
      <c r="E167" s="57"/>
      <c r="F167" s="23">
        <v>20</v>
      </c>
      <c r="G167" s="170">
        <v>14</v>
      </c>
      <c r="H167" s="183">
        <v>6</v>
      </c>
      <c r="I167" s="28"/>
      <c r="J167" s="291">
        <f t="shared" ref="J167" si="53">G167*H167*I167</f>
        <v>0</v>
      </c>
      <c r="K167" s="378"/>
      <c r="L167" s="45">
        <f t="shared" si="45"/>
        <v>0</v>
      </c>
      <c r="M167" s="45">
        <f t="shared" si="46"/>
        <v>0</v>
      </c>
      <c r="N167" s="72"/>
    </row>
    <row r="168" spans="2:14" s="8" customFormat="1" ht="30" customHeight="1">
      <c r="B168" s="69" t="s">
        <v>278</v>
      </c>
      <c r="C168" s="36"/>
      <c r="D168" s="196" t="s">
        <v>171</v>
      </c>
      <c r="E168" s="306" t="s">
        <v>50</v>
      </c>
      <c r="F168" s="23">
        <v>20</v>
      </c>
      <c r="G168" s="170">
        <v>15</v>
      </c>
      <c r="H168" s="183">
        <v>6</v>
      </c>
      <c r="I168" s="28"/>
      <c r="J168" s="291">
        <f t="shared" si="52"/>
        <v>0</v>
      </c>
      <c r="K168" s="378"/>
      <c r="L168" s="45">
        <f t="shared" si="45"/>
        <v>0</v>
      </c>
      <c r="M168" s="45">
        <f t="shared" si="46"/>
        <v>0</v>
      </c>
      <c r="N168" s="72"/>
    </row>
    <row r="169" spans="2:14" s="72" customFormat="1" ht="30" customHeight="1">
      <c r="B169" s="69" t="s">
        <v>279</v>
      </c>
      <c r="C169" s="82"/>
      <c r="D169" s="194" t="s">
        <v>330</v>
      </c>
      <c r="E169" s="94"/>
      <c r="F169" s="100">
        <v>24</v>
      </c>
      <c r="G169" s="213">
        <v>19.5</v>
      </c>
      <c r="H169" s="187">
        <v>6</v>
      </c>
      <c r="I169" s="101"/>
      <c r="J169" s="302">
        <f t="shared" si="52"/>
        <v>0</v>
      </c>
      <c r="K169" s="378"/>
      <c r="L169" s="45">
        <f t="shared" si="45"/>
        <v>0</v>
      </c>
      <c r="M169" s="45">
        <f t="shared" si="46"/>
        <v>0</v>
      </c>
    </row>
    <row r="170" spans="2:14" s="8" customFormat="1" ht="30" customHeight="1">
      <c r="B170" s="69" t="s">
        <v>280</v>
      </c>
      <c r="C170" s="36"/>
      <c r="D170" s="199" t="s">
        <v>172</v>
      </c>
      <c r="E170" s="284" t="s">
        <v>85</v>
      </c>
      <c r="F170" s="100">
        <v>29</v>
      </c>
      <c r="G170" s="213">
        <v>25</v>
      </c>
      <c r="H170" s="187">
        <v>6</v>
      </c>
      <c r="I170" s="101"/>
      <c r="J170" s="302">
        <f t="shared" ref="J170" si="54">G170*H170*I170</f>
        <v>0</v>
      </c>
      <c r="K170" s="378"/>
      <c r="L170" s="45">
        <f t="shared" si="45"/>
        <v>0</v>
      </c>
      <c r="M170" s="45">
        <f t="shared" si="46"/>
        <v>0</v>
      </c>
      <c r="N170" s="72"/>
    </row>
    <row r="171" spans="2:14" s="8" customFormat="1" ht="30" customHeight="1">
      <c r="B171" s="69" t="s">
        <v>281</v>
      </c>
      <c r="C171" s="36"/>
      <c r="D171" s="198" t="s">
        <v>292</v>
      </c>
      <c r="E171" s="284" t="s">
        <v>85</v>
      </c>
      <c r="F171" s="100">
        <v>32</v>
      </c>
      <c r="G171" s="213">
        <v>28</v>
      </c>
      <c r="H171" s="187">
        <v>6</v>
      </c>
      <c r="I171" s="101"/>
      <c r="J171" s="303">
        <f t="shared" ref="J171" si="55">G171*H171*I171</f>
        <v>0</v>
      </c>
      <c r="K171" s="378"/>
      <c r="L171" s="45">
        <f t="shared" ref="L171:L209" si="56">G171*H171*I171</f>
        <v>0</v>
      </c>
      <c r="M171" s="45">
        <f t="shared" ref="M171:M209" si="57">F171*H171*I171</f>
        <v>0</v>
      </c>
      <c r="N171" s="72"/>
    </row>
    <row r="172" spans="2:14" s="8" customFormat="1" ht="30" customHeight="1">
      <c r="B172" s="69" t="s">
        <v>282</v>
      </c>
      <c r="C172" s="36"/>
      <c r="D172" s="196" t="s">
        <v>90</v>
      </c>
      <c r="E172" s="306" t="s">
        <v>50</v>
      </c>
      <c r="F172" s="100">
        <v>46</v>
      </c>
      <c r="G172" s="213">
        <v>37</v>
      </c>
      <c r="H172" s="150">
        <v>3</v>
      </c>
      <c r="I172" s="101"/>
      <c r="J172" s="302">
        <f t="shared" ref="J172:J173" si="58">G172*H172*I172</f>
        <v>0</v>
      </c>
      <c r="K172" s="378"/>
      <c r="L172" s="45">
        <f t="shared" si="56"/>
        <v>0</v>
      </c>
      <c r="M172" s="45">
        <f t="shared" si="57"/>
        <v>0</v>
      </c>
      <c r="N172" s="72"/>
    </row>
    <row r="173" spans="2:14" s="8" customFormat="1" ht="30" customHeight="1">
      <c r="B173" s="69" t="s">
        <v>283</v>
      </c>
      <c r="C173" s="36"/>
      <c r="D173" s="194" t="s">
        <v>331</v>
      </c>
      <c r="E173" s="284"/>
      <c r="F173" s="100">
        <v>43</v>
      </c>
      <c r="G173" s="213">
        <v>38</v>
      </c>
      <c r="H173" s="150">
        <v>3</v>
      </c>
      <c r="I173" s="101"/>
      <c r="J173" s="302">
        <f t="shared" si="58"/>
        <v>0</v>
      </c>
      <c r="K173" s="378"/>
      <c r="L173" s="45">
        <f t="shared" si="56"/>
        <v>0</v>
      </c>
      <c r="M173" s="45">
        <f t="shared" si="57"/>
        <v>0</v>
      </c>
      <c r="N173" s="72"/>
    </row>
    <row r="174" spans="2:14" s="72" customFormat="1" ht="30" customHeight="1" thickBot="1">
      <c r="B174" s="69" t="s">
        <v>284</v>
      </c>
      <c r="C174" s="317"/>
      <c r="D174" s="196" t="s">
        <v>211</v>
      </c>
      <c r="E174" s="306"/>
      <c r="F174" s="100">
        <v>45</v>
      </c>
      <c r="G174" s="213">
        <v>39</v>
      </c>
      <c r="H174" s="150">
        <v>3</v>
      </c>
      <c r="I174" s="101"/>
      <c r="J174" s="302">
        <f t="shared" ref="J174" si="59">G174*H174*I174</f>
        <v>0</v>
      </c>
      <c r="K174" s="378"/>
      <c r="L174" s="45">
        <f t="shared" si="56"/>
        <v>0</v>
      </c>
      <c r="M174" s="45">
        <f t="shared" si="57"/>
        <v>0</v>
      </c>
    </row>
    <row r="175" spans="2:14" s="8" customFormat="1" ht="72" customHeight="1" thickBot="1">
      <c r="B175" s="37"/>
      <c r="C175" s="36"/>
      <c r="D175" s="280" t="s">
        <v>75</v>
      </c>
      <c r="E175" s="281" t="s">
        <v>50</v>
      </c>
      <c r="F175" s="315" t="s">
        <v>48</v>
      </c>
      <c r="G175" s="260" t="s">
        <v>2</v>
      </c>
      <c r="H175" s="260" t="s">
        <v>14</v>
      </c>
      <c r="I175" s="261" t="s">
        <v>0</v>
      </c>
      <c r="J175" s="262" t="s">
        <v>3</v>
      </c>
      <c r="K175" s="378"/>
      <c r="L175" s="45"/>
      <c r="M175" s="45"/>
      <c r="N175" s="72"/>
    </row>
    <row r="176" spans="2:14" s="12" customFormat="1" ht="32.15" customHeight="1">
      <c r="B176" s="69" t="s">
        <v>115</v>
      </c>
      <c r="C176" s="36"/>
      <c r="D176" s="191" t="s">
        <v>82</v>
      </c>
      <c r="E176" s="307" t="s">
        <v>50</v>
      </c>
      <c r="F176" s="188">
        <v>14.5</v>
      </c>
      <c r="G176" s="118">
        <v>9.5</v>
      </c>
      <c r="H176" s="184">
        <v>6</v>
      </c>
      <c r="I176" s="29"/>
      <c r="J176" s="292">
        <f t="shared" ref="J176" si="60">G176*H176*I176</f>
        <v>0</v>
      </c>
      <c r="K176" s="379"/>
      <c r="L176" s="45">
        <f t="shared" si="56"/>
        <v>0</v>
      </c>
      <c r="M176" s="45">
        <f t="shared" si="57"/>
        <v>0</v>
      </c>
      <c r="N176" s="388"/>
    </row>
    <row r="177" spans="2:14" s="12" customFormat="1" ht="32.15" customHeight="1">
      <c r="B177" s="69" t="s">
        <v>32</v>
      </c>
      <c r="C177" s="36"/>
      <c r="D177" s="189" t="s">
        <v>64</v>
      </c>
      <c r="E177" s="304"/>
      <c r="F177" s="188">
        <v>24</v>
      </c>
      <c r="G177" s="118">
        <v>22</v>
      </c>
      <c r="H177" s="184">
        <v>6</v>
      </c>
      <c r="I177" s="29"/>
      <c r="J177" s="292">
        <f t="shared" ref="J177:J181" si="61">G177*H177*I177</f>
        <v>0</v>
      </c>
      <c r="K177" s="379"/>
      <c r="L177" s="45">
        <f t="shared" si="56"/>
        <v>0</v>
      </c>
      <c r="M177" s="45">
        <f t="shared" si="57"/>
        <v>0</v>
      </c>
      <c r="N177" s="388"/>
    </row>
    <row r="178" spans="2:14" s="12" customFormat="1" ht="32.15" customHeight="1">
      <c r="B178" s="69" t="s">
        <v>33</v>
      </c>
      <c r="C178" s="36"/>
      <c r="D178" s="175" t="s">
        <v>332</v>
      </c>
      <c r="E178" s="173"/>
      <c r="F178" s="15">
        <v>27</v>
      </c>
      <c r="G178" s="118">
        <v>24</v>
      </c>
      <c r="H178" s="184">
        <v>6</v>
      </c>
      <c r="I178" s="29"/>
      <c r="J178" s="292">
        <f t="shared" si="61"/>
        <v>0</v>
      </c>
      <c r="K178" s="378"/>
      <c r="L178" s="45">
        <f t="shared" si="56"/>
        <v>0</v>
      </c>
      <c r="M178" s="45">
        <f t="shared" si="57"/>
        <v>0</v>
      </c>
      <c r="N178" s="388"/>
    </row>
    <row r="179" spans="2:14" s="8" customFormat="1" ht="32.15" customHeight="1">
      <c r="B179" s="69" t="s">
        <v>35</v>
      </c>
      <c r="C179" s="36"/>
      <c r="D179" s="175" t="s">
        <v>333</v>
      </c>
      <c r="E179" s="307" t="s">
        <v>50</v>
      </c>
      <c r="F179" s="15">
        <v>29</v>
      </c>
      <c r="G179" s="118">
        <v>24</v>
      </c>
      <c r="H179" s="184">
        <v>6</v>
      </c>
      <c r="I179" s="29"/>
      <c r="J179" s="292">
        <f t="shared" si="61"/>
        <v>0</v>
      </c>
      <c r="K179" s="378"/>
      <c r="L179" s="45">
        <f t="shared" si="56"/>
        <v>0</v>
      </c>
      <c r="M179" s="45">
        <f t="shared" si="57"/>
        <v>0</v>
      </c>
      <c r="N179" s="72"/>
    </row>
    <row r="180" spans="2:14" s="8" customFormat="1" ht="32.15" customHeight="1">
      <c r="B180" s="69" t="s">
        <v>34</v>
      </c>
      <c r="C180" s="36"/>
      <c r="D180" s="190" t="s">
        <v>65</v>
      </c>
      <c r="E180" s="284" t="s">
        <v>84</v>
      </c>
      <c r="F180" s="15">
        <v>26</v>
      </c>
      <c r="G180" s="118">
        <v>24.5</v>
      </c>
      <c r="H180" s="184">
        <v>6</v>
      </c>
      <c r="I180" s="29"/>
      <c r="J180" s="292">
        <f>G180*H180*I180</f>
        <v>0</v>
      </c>
      <c r="K180" s="378"/>
      <c r="L180" s="45">
        <f>G180*H180*I180</f>
        <v>0</v>
      </c>
      <c r="M180" s="45">
        <f>F180*H180*I180</f>
        <v>0</v>
      </c>
      <c r="N180" s="72"/>
    </row>
    <row r="181" spans="2:14" s="8" customFormat="1" ht="32.15" customHeight="1">
      <c r="B181" s="69" t="s">
        <v>36</v>
      </c>
      <c r="C181" s="36"/>
      <c r="D181" s="192" t="s">
        <v>213</v>
      </c>
      <c r="E181" s="174"/>
      <c r="F181" s="15">
        <v>29</v>
      </c>
      <c r="G181" s="118">
        <v>26</v>
      </c>
      <c r="H181" s="184">
        <v>6</v>
      </c>
      <c r="I181" s="29"/>
      <c r="J181" s="292">
        <f t="shared" si="61"/>
        <v>0</v>
      </c>
      <c r="K181" s="378"/>
      <c r="L181" s="45">
        <f t="shared" si="56"/>
        <v>0</v>
      </c>
      <c r="M181" s="45">
        <f t="shared" si="57"/>
        <v>0</v>
      </c>
      <c r="N181" s="72"/>
    </row>
    <row r="182" spans="2:14" s="8" customFormat="1" ht="32.15" customHeight="1">
      <c r="B182" s="69" t="s">
        <v>37</v>
      </c>
      <c r="C182" s="36"/>
      <c r="D182" s="218" t="s">
        <v>66</v>
      </c>
      <c r="E182" s="307" t="s">
        <v>50</v>
      </c>
      <c r="F182" s="15">
        <v>44</v>
      </c>
      <c r="G182" s="118">
        <v>36</v>
      </c>
      <c r="H182" s="184">
        <v>6</v>
      </c>
      <c r="I182" s="29"/>
      <c r="J182" s="292">
        <f t="shared" ref="J182:J184" si="62">G182*H182*I182</f>
        <v>0</v>
      </c>
      <c r="K182" s="378"/>
      <c r="L182" s="45">
        <f t="shared" si="56"/>
        <v>0</v>
      </c>
      <c r="M182" s="45">
        <f t="shared" si="57"/>
        <v>0</v>
      </c>
      <c r="N182" s="72"/>
    </row>
    <row r="183" spans="2:14" s="8" customFormat="1" ht="32.15" customHeight="1">
      <c r="B183" s="69" t="s">
        <v>39</v>
      </c>
      <c r="C183" s="36"/>
      <c r="D183" s="61" t="s">
        <v>334</v>
      </c>
      <c r="E183" s="307" t="s">
        <v>50</v>
      </c>
      <c r="F183" s="15">
        <v>39</v>
      </c>
      <c r="G183" s="118">
        <v>36</v>
      </c>
      <c r="H183" s="184">
        <v>6</v>
      </c>
      <c r="I183" s="29"/>
      <c r="J183" s="292">
        <f>G183*H183*I183</f>
        <v>0</v>
      </c>
      <c r="K183" s="378"/>
      <c r="L183" s="45">
        <f>G183*H183*I183</f>
        <v>0</v>
      </c>
      <c r="M183" s="45">
        <f>F183*H183*I183</f>
        <v>0</v>
      </c>
      <c r="N183" s="72"/>
    </row>
    <row r="184" spans="2:14" s="8" customFormat="1" ht="32.15" customHeight="1">
      <c r="B184" s="69" t="s">
        <v>38</v>
      </c>
      <c r="C184" s="36"/>
      <c r="D184" s="316" t="s">
        <v>335</v>
      </c>
      <c r="E184" s="284" t="s">
        <v>84</v>
      </c>
      <c r="F184" s="15">
        <v>44</v>
      </c>
      <c r="G184" s="118">
        <v>37</v>
      </c>
      <c r="H184" s="184">
        <v>6</v>
      </c>
      <c r="I184" s="29"/>
      <c r="J184" s="292">
        <f t="shared" si="62"/>
        <v>0</v>
      </c>
      <c r="K184" s="378"/>
      <c r="L184" s="45">
        <f t="shared" si="56"/>
        <v>0</v>
      </c>
      <c r="M184" s="45">
        <f t="shared" si="57"/>
        <v>0</v>
      </c>
      <c r="N184" s="72"/>
    </row>
    <row r="185" spans="2:14" s="8" customFormat="1" ht="32.15" customHeight="1">
      <c r="B185" s="69" t="s">
        <v>40</v>
      </c>
      <c r="C185" s="36"/>
      <c r="D185" s="176" t="s">
        <v>336</v>
      </c>
      <c r="E185" s="284" t="s">
        <v>84</v>
      </c>
      <c r="F185" s="15">
        <v>50</v>
      </c>
      <c r="G185" s="118">
        <v>46</v>
      </c>
      <c r="H185" s="150">
        <v>3</v>
      </c>
      <c r="I185" s="29"/>
      <c r="J185" s="292">
        <f t="shared" ref="J185:J186" si="63">G185*H185*I185</f>
        <v>0</v>
      </c>
      <c r="K185" s="378"/>
      <c r="L185" s="45">
        <f t="shared" si="56"/>
        <v>0</v>
      </c>
      <c r="M185" s="45">
        <f t="shared" si="57"/>
        <v>0</v>
      </c>
      <c r="N185" s="72"/>
    </row>
    <row r="186" spans="2:14" s="8" customFormat="1" ht="32.15" customHeight="1">
      <c r="B186" s="69" t="s">
        <v>41</v>
      </c>
      <c r="C186" s="36"/>
      <c r="D186" s="193" t="s">
        <v>67</v>
      </c>
      <c r="E186" s="173"/>
      <c r="F186" s="15">
        <v>55</v>
      </c>
      <c r="G186" s="118">
        <v>52</v>
      </c>
      <c r="H186" s="150">
        <v>3</v>
      </c>
      <c r="I186" s="29"/>
      <c r="J186" s="292">
        <f t="shared" si="63"/>
        <v>0</v>
      </c>
      <c r="K186" s="378"/>
      <c r="L186" s="45">
        <f t="shared" si="56"/>
        <v>0</v>
      </c>
      <c r="M186" s="45">
        <f t="shared" si="57"/>
        <v>0</v>
      </c>
      <c r="N186" s="72"/>
    </row>
    <row r="187" spans="2:14" s="8" customFormat="1" ht="32.15" customHeight="1" thickBot="1">
      <c r="B187" s="69" t="s">
        <v>42</v>
      </c>
      <c r="C187" s="36"/>
      <c r="D187" s="193" t="s">
        <v>98</v>
      </c>
      <c r="E187" s="307" t="s">
        <v>50</v>
      </c>
      <c r="F187" s="15">
        <v>70</v>
      </c>
      <c r="G187" s="118">
        <v>60</v>
      </c>
      <c r="H187" s="150">
        <v>3</v>
      </c>
      <c r="I187" s="29"/>
      <c r="J187" s="292">
        <f t="shared" ref="J187" si="64">G187*H187*I187</f>
        <v>0</v>
      </c>
      <c r="K187" s="378"/>
      <c r="L187" s="45">
        <f t="shared" si="56"/>
        <v>0</v>
      </c>
      <c r="M187" s="45">
        <f t="shared" si="57"/>
        <v>0</v>
      </c>
      <c r="N187" s="72"/>
    </row>
    <row r="188" spans="2:14" s="8" customFormat="1" ht="66" customHeight="1" thickBot="1">
      <c r="B188" s="37"/>
      <c r="C188" s="36"/>
      <c r="D188" s="263" t="s">
        <v>52</v>
      </c>
      <c r="E188" s="264" t="s">
        <v>50</v>
      </c>
      <c r="F188" s="265" t="s">
        <v>48</v>
      </c>
      <c r="G188" s="264" t="s">
        <v>2</v>
      </c>
      <c r="H188" s="264" t="s">
        <v>14</v>
      </c>
      <c r="I188" s="266" t="s">
        <v>0</v>
      </c>
      <c r="J188" s="267" t="s">
        <v>3</v>
      </c>
      <c r="K188" s="378"/>
      <c r="L188" s="45"/>
      <c r="M188" s="45"/>
      <c r="N188" s="72"/>
    </row>
    <row r="189" spans="2:14" s="8" customFormat="1" ht="31" customHeight="1">
      <c r="B189" s="69" t="s">
        <v>100</v>
      </c>
      <c r="C189" s="36"/>
      <c r="D189" s="193" t="s">
        <v>81</v>
      </c>
      <c r="E189" s="179"/>
      <c r="F189" s="15">
        <v>30</v>
      </c>
      <c r="G189" s="118">
        <v>24</v>
      </c>
      <c r="H189" s="184">
        <v>1</v>
      </c>
      <c r="I189" s="29"/>
      <c r="J189" s="292">
        <f t="shared" ref="J189" si="65">G189*H189*I189</f>
        <v>0</v>
      </c>
      <c r="K189" s="378"/>
      <c r="L189" s="45">
        <f t="shared" si="56"/>
        <v>0</v>
      </c>
      <c r="M189" s="45">
        <f t="shared" si="57"/>
        <v>0</v>
      </c>
      <c r="N189" s="72"/>
    </row>
    <row r="190" spans="2:14" s="8" customFormat="1" ht="31" customHeight="1">
      <c r="B190" s="69" t="s">
        <v>101</v>
      </c>
      <c r="C190" s="36"/>
      <c r="D190" s="193" t="s">
        <v>70</v>
      </c>
      <c r="E190" s="174"/>
      <c r="F190" s="15">
        <v>35</v>
      </c>
      <c r="G190" s="118">
        <v>29</v>
      </c>
      <c r="H190" s="184">
        <v>1</v>
      </c>
      <c r="I190" s="29"/>
      <c r="J190" s="292">
        <f>G190*H190*I190</f>
        <v>0</v>
      </c>
      <c r="K190" s="378"/>
      <c r="L190" s="45">
        <f t="shared" si="56"/>
        <v>0</v>
      </c>
      <c r="M190" s="45">
        <f t="shared" si="57"/>
        <v>0</v>
      </c>
      <c r="N190" s="72"/>
    </row>
    <row r="191" spans="2:14" s="12" customFormat="1" ht="31" customHeight="1">
      <c r="B191" s="69" t="s">
        <v>102</v>
      </c>
      <c r="C191" s="36"/>
      <c r="D191" s="189" t="s">
        <v>71</v>
      </c>
      <c r="E191" s="307" t="s">
        <v>50</v>
      </c>
      <c r="F191" s="15">
        <v>40</v>
      </c>
      <c r="G191" s="118">
        <v>34</v>
      </c>
      <c r="H191" s="184">
        <v>1</v>
      </c>
      <c r="I191" s="29"/>
      <c r="J191" s="292">
        <f>G191*H191*I191</f>
        <v>0</v>
      </c>
      <c r="K191" s="379"/>
      <c r="L191" s="45">
        <f t="shared" si="56"/>
        <v>0</v>
      </c>
      <c r="M191" s="45">
        <f t="shared" si="57"/>
        <v>0</v>
      </c>
      <c r="N191" s="388"/>
    </row>
    <row r="192" spans="2:14" s="8" customFormat="1" ht="31" customHeight="1">
      <c r="B192" s="69" t="s">
        <v>99</v>
      </c>
      <c r="C192" s="36"/>
      <c r="D192" s="201" t="s">
        <v>72</v>
      </c>
      <c r="E192" s="284" t="s">
        <v>84</v>
      </c>
      <c r="F192" s="15">
        <v>44</v>
      </c>
      <c r="G192" s="118">
        <v>37</v>
      </c>
      <c r="H192" s="184">
        <v>1</v>
      </c>
      <c r="I192" s="29"/>
      <c r="J192" s="292">
        <f>G192*H192*I192</f>
        <v>0</v>
      </c>
      <c r="K192" s="378"/>
      <c r="L192" s="45">
        <f t="shared" si="56"/>
        <v>0</v>
      </c>
      <c r="M192" s="45">
        <f t="shared" si="57"/>
        <v>0</v>
      </c>
      <c r="N192" s="72"/>
    </row>
    <row r="193" spans="2:14" s="12" customFormat="1" ht="31" customHeight="1">
      <c r="B193" s="69" t="s">
        <v>123</v>
      </c>
      <c r="C193" s="36"/>
      <c r="D193" s="193" t="s">
        <v>95</v>
      </c>
      <c r="E193" s="282"/>
      <c r="F193" s="188">
        <v>52</v>
      </c>
      <c r="G193" s="118">
        <v>44</v>
      </c>
      <c r="H193" s="184">
        <v>1</v>
      </c>
      <c r="I193" s="29"/>
      <c r="J193" s="292">
        <f t="shared" ref="J193" si="66">G193*H193*I193</f>
        <v>0</v>
      </c>
      <c r="K193" s="379"/>
      <c r="L193" s="45">
        <f t="shared" ref="L193" si="67">G193*H193*I193</f>
        <v>0</v>
      </c>
      <c r="M193" s="45">
        <f t="shared" ref="M193" si="68">F193*H193*I193</f>
        <v>0</v>
      </c>
      <c r="N193" s="388"/>
    </row>
    <row r="194" spans="2:14" s="12" customFormat="1" ht="31" customHeight="1">
      <c r="B194" s="69" t="s">
        <v>103</v>
      </c>
      <c r="C194" s="36"/>
      <c r="D194" s="189" t="s">
        <v>69</v>
      </c>
      <c r="E194" s="307" t="s">
        <v>50</v>
      </c>
      <c r="F194" s="188">
        <v>60</v>
      </c>
      <c r="G194" s="118">
        <v>49.5</v>
      </c>
      <c r="H194" s="184">
        <v>1</v>
      </c>
      <c r="I194" s="29"/>
      <c r="J194" s="292">
        <f t="shared" ref="J194:J198" si="69">G194*H194*I194</f>
        <v>0</v>
      </c>
      <c r="K194" s="379"/>
      <c r="L194" s="45">
        <f t="shared" si="56"/>
        <v>0</v>
      </c>
      <c r="M194" s="45">
        <f t="shared" si="57"/>
        <v>0</v>
      </c>
      <c r="N194" s="388"/>
    </row>
    <row r="195" spans="2:14" s="12" customFormat="1" ht="31" customHeight="1">
      <c r="B195" s="69" t="s">
        <v>104</v>
      </c>
      <c r="C195" s="36"/>
      <c r="D195" s="193" t="s">
        <v>68</v>
      </c>
      <c r="E195" s="284" t="s">
        <v>84</v>
      </c>
      <c r="F195" s="15">
        <v>60</v>
      </c>
      <c r="G195" s="118">
        <v>50</v>
      </c>
      <c r="H195" s="184">
        <v>1</v>
      </c>
      <c r="I195" s="29"/>
      <c r="J195" s="292">
        <f>G195*H195*I195</f>
        <v>0</v>
      </c>
      <c r="K195" s="379"/>
      <c r="L195" s="45">
        <f t="shared" si="56"/>
        <v>0</v>
      </c>
      <c r="M195" s="45">
        <f t="shared" si="57"/>
        <v>0</v>
      </c>
      <c r="N195" s="388"/>
    </row>
    <row r="196" spans="2:14" s="12" customFormat="1" ht="31" customHeight="1">
      <c r="B196" s="69" t="s">
        <v>105</v>
      </c>
      <c r="C196" s="36"/>
      <c r="D196" s="200" t="s">
        <v>97</v>
      </c>
      <c r="E196" s="307" t="s">
        <v>50</v>
      </c>
      <c r="F196" s="15">
        <v>65</v>
      </c>
      <c r="G196" s="118">
        <v>50</v>
      </c>
      <c r="H196" s="184">
        <v>1</v>
      </c>
      <c r="I196" s="29"/>
      <c r="J196" s="292">
        <f>G196*H196*I196</f>
        <v>0</v>
      </c>
      <c r="K196" s="378"/>
      <c r="L196" s="45">
        <f t="shared" si="56"/>
        <v>0</v>
      </c>
      <c r="M196" s="45">
        <f t="shared" si="57"/>
        <v>0</v>
      </c>
      <c r="N196" s="388"/>
    </row>
    <row r="197" spans="2:14" s="8" customFormat="1" ht="31" customHeight="1">
      <c r="B197" s="69" t="s">
        <v>106</v>
      </c>
      <c r="C197" s="36"/>
      <c r="D197" s="190" t="s">
        <v>74</v>
      </c>
      <c r="E197" s="173"/>
      <c r="F197" s="15">
        <v>65</v>
      </c>
      <c r="G197" s="118">
        <v>54</v>
      </c>
      <c r="H197" s="184">
        <v>1</v>
      </c>
      <c r="I197" s="29"/>
      <c r="J197" s="292">
        <f>G197*H197*I197</f>
        <v>0</v>
      </c>
      <c r="K197" s="378"/>
      <c r="L197" s="45">
        <f t="shared" si="56"/>
        <v>0</v>
      </c>
      <c r="M197" s="45">
        <f t="shared" si="57"/>
        <v>0</v>
      </c>
      <c r="N197" s="72"/>
    </row>
    <row r="198" spans="2:14" s="12" customFormat="1" ht="31" customHeight="1" thickBot="1">
      <c r="B198" s="69" t="s">
        <v>107</v>
      </c>
      <c r="C198" s="36"/>
      <c r="D198" s="190" t="s">
        <v>73</v>
      </c>
      <c r="E198" s="307" t="s">
        <v>50</v>
      </c>
      <c r="F198" s="15">
        <v>70</v>
      </c>
      <c r="G198" s="118">
        <v>60</v>
      </c>
      <c r="H198" s="184">
        <v>1</v>
      </c>
      <c r="I198" s="29"/>
      <c r="J198" s="292">
        <f t="shared" si="69"/>
        <v>0</v>
      </c>
      <c r="K198" s="378"/>
      <c r="L198" s="45">
        <f t="shared" si="56"/>
        <v>0</v>
      </c>
      <c r="M198" s="45">
        <f t="shared" si="57"/>
        <v>0</v>
      </c>
      <c r="N198" s="388"/>
    </row>
    <row r="199" spans="2:14" s="12" customFormat="1" ht="66.650000000000006" customHeight="1" thickBot="1">
      <c r="B199" s="69"/>
      <c r="C199" s="36"/>
      <c r="D199" s="268" t="s">
        <v>78</v>
      </c>
      <c r="E199" s="269" t="s">
        <v>50</v>
      </c>
      <c r="F199" s="270" t="s">
        <v>48</v>
      </c>
      <c r="G199" s="269" t="s">
        <v>2</v>
      </c>
      <c r="H199" s="269" t="s">
        <v>14</v>
      </c>
      <c r="I199" s="271" t="s">
        <v>0</v>
      </c>
      <c r="J199" s="272" t="s">
        <v>3</v>
      </c>
      <c r="K199" s="379"/>
      <c r="L199" s="45"/>
      <c r="M199" s="45"/>
      <c r="N199" s="388"/>
    </row>
    <row r="200" spans="2:14" s="12" customFormat="1" ht="30" customHeight="1">
      <c r="B200" s="69" t="s">
        <v>108</v>
      </c>
      <c r="C200" s="36"/>
      <c r="D200" s="286" t="s">
        <v>338</v>
      </c>
      <c r="E200" s="307" t="s">
        <v>50</v>
      </c>
      <c r="F200" s="15">
        <v>32</v>
      </c>
      <c r="G200" s="118">
        <v>22</v>
      </c>
      <c r="H200" s="184">
        <v>1</v>
      </c>
      <c r="I200" s="29"/>
      <c r="J200" s="292">
        <f t="shared" ref="J200" si="70">G200*H200*I200</f>
        <v>0</v>
      </c>
      <c r="K200" s="379"/>
      <c r="L200" s="45">
        <f t="shared" si="56"/>
        <v>0</v>
      </c>
      <c r="M200" s="45">
        <f t="shared" si="57"/>
        <v>0</v>
      </c>
      <c r="N200" s="388"/>
    </row>
    <row r="201" spans="2:14" s="12" customFormat="1" ht="30" customHeight="1">
      <c r="B201" s="69" t="s">
        <v>109</v>
      </c>
      <c r="C201" s="36"/>
      <c r="D201" s="191" t="s">
        <v>339</v>
      </c>
      <c r="E201" s="180"/>
      <c r="F201" s="15">
        <v>37</v>
      </c>
      <c r="G201" s="118">
        <v>32</v>
      </c>
      <c r="H201" s="184">
        <v>1</v>
      </c>
      <c r="I201" s="29"/>
      <c r="J201" s="292">
        <f t="shared" ref="J201:J206" si="71">G201*H201*I201</f>
        <v>0</v>
      </c>
      <c r="K201" s="379"/>
      <c r="L201" s="45">
        <f t="shared" si="56"/>
        <v>0</v>
      </c>
      <c r="M201" s="45">
        <f t="shared" si="57"/>
        <v>0</v>
      </c>
      <c r="N201" s="388"/>
    </row>
    <row r="202" spans="2:14" s="12" customFormat="1" ht="30" customHeight="1">
      <c r="B202" s="69" t="s">
        <v>110</v>
      </c>
      <c r="C202" s="36"/>
      <c r="D202" s="190" t="s">
        <v>340</v>
      </c>
      <c r="E202" s="179"/>
      <c r="F202" s="15">
        <v>57</v>
      </c>
      <c r="G202" s="118">
        <v>45</v>
      </c>
      <c r="H202" s="184">
        <v>1</v>
      </c>
      <c r="I202" s="29"/>
      <c r="J202" s="292">
        <f t="shared" si="71"/>
        <v>0</v>
      </c>
      <c r="K202" s="378"/>
      <c r="L202" s="45">
        <f t="shared" si="56"/>
        <v>0</v>
      </c>
      <c r="M202" s="45">
        <f t="shared" si="57"/>
        <v>0</v>
      </c>
      <c r="N202" s="388"/>
    </row>
    <row r="203" spans="2:14" s="8" customFormat="1" ht="30" customHeight="1">
      <c r="B203" s="69" t="s">
        <v>111</v>
      </c>
      <c r="C203" s="36"/>
      <c r="D203" s="200" t="s">
        <v>359</v>
      </c>
      <c r="E203" s="284" t="s">
        <v>84</v>
      </c>
      <c r="F203" s="15">
        <v>64</v>
      </c>
      <c r="G203" s="118">
        <v>56</v>
      </c>
      <c r="H203" s="184">
        <v>1</v>
      </c>
      <c r="I203" s="29"/>
      <c r="J203" s="292">
        <f t="shared" si="71"/>
        <v>0</v>
      </c>
      <c r="K203" s="378"/>
      <c r="L203" s="45">
        <f t="shared" si="56"/>
        <v>0</v>
      </c>
      <c r="M203" s="45">
        <f t="shared" si="57"/>
        <v>0</v>
      </c>
      <c r="N203" s="72"/>
    </row>
    <row r="204" spans="2:14" s="8" customFormat="1" ht="30" customHeight="1">
      <c r="B204" s="69" t="s">
        <v>112</v>
      </c>
      <c r="C204" s="36"/>
      <c r="D204" s="193" t="s">
        <v>341</v>
      </c>
      <c r="E204" s="307" t="s">
        <v>50</v>
      </c>
      <c r="F204" s="15">
        <v>73</v>
      </c>
      <c r="G204" s="118">
        <v>64</v>
      </c>
      <c r="H204" s="184">
        <v>1</v>
      </c>
      <c r="I204" s="29"/>
      <c r="J204" s="292">
        <f t="shared" si="71"/>
        <v>0</v>
      </c>
      <c r="K204" s="378"/>
      <c r="L204" s="45">
        <f t="shared" si="56"/>
        <v>0</v>
      </c>
      <c r="M204" s="45">
        <f t="shared" si="57"/>
        <v>0</v>
      </c>
      <c r="N204" s="72"/>
    </row>
    <row r="205" spans="2:14" s="12" customFormat="1" ht="30" customHeight="1">
      <c r="B205" s="69" t="s">
        <v>113</v>
      </c>
      <c r="C205" s="36"/>
      <c r="D205" s="189" t="s">
        <v>342</v>
      </c>
      <c r="E205" s="282"/>
      <c r="F205" s="15">
        <v>75</v>
      </c>
      <c r="G205" s="118">
        <v>68</v>
      </c>
      <c r="H205" s="184">
        <v>1</v>
      </c>
      <c r="I205" s="29"/>
      <c r="J205" s="292">
        <f t="shared" si="71"/>
        <v>0</v>
      </c>
      <c r="K205" s="379"/>
      <c r="L205" s="45">
        <f t="shared" si="56"/>
        <v>0</v>
      </c>
      <c r="M205" s="45">
        <f t="shared" si="57"/>
        <v>0</v>
      </c>
      <c r="N205" s="388"/>
    </row>
    <row r="206" spans="2:14" s="8" customFormat="1" ht="30" customHeight="1" thickBot="1">
      <c r="B206" s="69" t="s">
        <v>114</v>
      </c>
      <c r="C206" s="36"/>
      <c r="D206" s="305" t="s">
        <v>343</v>
      </c>
      <c r="E206" s="284"/>
      <c r="F206" s="15">
        <v>114</v>
      </c>
      <c r="G206" s="118">
        <v>105</v>
      </c>
      <c r="H206" s="184">
        <v>1</v>
      </c>
      <c r="I206" s="29"/>
      <c r="J206" s="292">
        <f t="shared" si="71"/>
        <v>0</v>
      </c>
      <c r="K206" s="378"/>
      <c r="L206" s="45">
        <f t="shared" si="56"/>
        <v>0</v>
      </c>
      <c r="M206" s="45">
        <f t="shared" si="57"/>
        <v>0</v>
      </c>
      <c r="N206" s="72"/>
    </row>
    <row r="207" spans="2:14" s="12" customFormat="1" ht="62.25" customHeight="1" thickBot="1">
      <c r="B207" s="69"/>
      <c r="C207" s="36"/>
      <c r="D207" s="273" t="s">
        <v>91</v>
      </c>
      <c r="E207" s="274" t="s">
        <v>50</v>
      </c>
      <c r="F207" s="275" t="s">
        <v>48</v>
      </c>
      <c r="G207" s="274" t="s">
        <v>2</v>
      </c>
      <c r="H207" s="274" t="s">
        <v>14</v>
      </c>
      <c r="I207" s="276" t="s">
        <v>0</v>
      </c>
      <c r="J207" s="277" t="s">
        <v>3</v>
      </c>
      <c r="K207" s="379"/>
      <c r="L207" s="45"/>
      <c r="M207" s="45"/>
      <c r="N207" s="388"/>
    </row>
    <row r="208" spans="2:14" s="8" customFormat="1" ht="165" customHeight="1">
      <c r="B208" s="69" t="s">
        <v>126</v>
      </c>
      <c r="C208" s="36"/>
      <c r="D208" s="348" t="s">
        <v>119</v>
      </c>
      <c r="E208" s="349"/>
      <c r="F208" s="350">
        <v>62</v>
      </c>
      <c r="G208" s="351">
        <v>46</v>
      </c>
      <c r="H208" s="352">
        <v>1</v>
      </c>
      <c r="I208" s="353"/>
      <c r="J208" s="354">
        <f>G208*H208*I208</f>
        <v>0</v>
      </c>
      <c r="K208" s="378"/>
      <c r="L208" s="45">
        <f>G208*H208*I208</f>
        <v>0</v>
      </c>
      <c r="M208" s="45">
        <f>F208*H208*I208</f>
        <v>0</v>
      </c>
      <c r="N208" s="72"/>
    </row>
    <row r="209" spans="1:14" s="12" customFormat="1" ht="165" customHeight="1">
      <c r="B209" s="69" t="s">
        <v>124</v>
      </c>
      <c r="C209" s="36"/>
      <c r="D209" s="343" t="s">
        <v>118</v>
      </c>
      <c r="E209" s="179"/>
      <c r="F209" s="188">
        <v>75</v>
      </c>
      <c r="G209" s="344">
        <v>59</v>
      </c>
      <c r="H209" s="345">
        <v>1</v>
      </c>
      <c r="I209" s="346"/>
      <c r="J209" s="347">
        <f t="shared" ref="J209" si="72">G209*H209*I209</f>
        <v>0</v>
      </c>
      <c r="K209" s="379"/>
      <c r="L209" s="45">
        <f t="shared" si="56"/>
        <v>0</v>
      </c>
      <c r="M209" s="45">
        <f t="shared" si="57"/>
        <v>0</v>
      </c>
      <c r="N209" s="388"/>
    </row>
    <row r="210" spans="1:14" s="8" customFormat="1" ht="173.25" customHeight="1" thickBot="1">
      <c r="B210" s="69" t="s">
        <v>125</v>
      </c>
      <c r="C210" s="36"/>
      <c r="D210" s="337" t="s">
        <v>117</v>
      </c>
      <c r="E210" s="355"/>
      <c r="F210" s="15">
        <v>82</v>
      </c>
      <c r="G210" s="118">
        <v>63</v>
      </c>
      <c r="H210" s="184">
        <v>1</v>
      </c>
      <c r="I210" s="29"/>
      <c r="J210" s="292">
        <f>G210*H210*I210</f>
        <v>0</v>
      </c>
      <c r="K210" s="378"/>
      <c r="L210" s="45">
        <f t="shared" ref="L210:L212" si="73">G210*H210*I210</f>
        <v>0</v>
      </c>
      <c r="M210" s="45">
        <f t="shared" ref="M210:M212" si="74">F210*H210*I210</f>
        <v>0</v>
      </c>
      <c r="N210" s="72"/>
    </row>
    <row r="211" spans="1:14" s="12" customFormat="1" ht="62.25" customHeight="1" thickBot="1">
      <c r="B211" s="69"/>
      <c r="C211" s="36"/>
      <c r="D211" s="338" t="s">
        <v>116</v>
      </c>
      <c r="E211" s="339" t="s">
        <v>50</v>
      </c>
      <c r="F211" s="340" t="s">
        <v>48</v>
      </c>
      <c r="G211" s="339" t="s">
        <v>2</v>
      </c>
      <c r="H211" s="339" t="s">
        <v>14</v>
      </c>
      <c r="I211" s="341" t="s">
        <v>0</v>
      </c>
      <c r="J211" s="342" t="s">
        <v>3</v>
      </c>
      <c r="K211" s="379"/>
      <c r="L211" s="45"/>
      <c r="M211" s="45"/>
      <c r="N211" s="388"/>
    </row>
    <row r="212" spans="1:14" s="8" customFormat="1" ht="32.25" customHeight="1" thickBot="1">
      <c r="B212" s="69"/>
      <c r="C212" s="36"/>
      <c r="D212" s="357" t="s">
        <v>120</v>
      </c>
      <c r="E212" s="358"/>
      <c r="F212" s="359">
        <v>12</v>
      </c>
      <c r="G212" s="360">
        <v>8</v>
      </c>
      <c r="H212" s="361">
        <v>1</v>
      </c>
      <c r="I212" s="362"/>
      <c r="J212" s="363">
        <f t="shared" ref="J212" si="75">G212*H212*I212</f>
        <v>0</v>
      </c>
      <c r="K212" s="378"/>
      <c r="L212" s="45">
        <f t="shared" si="73"/>
        <v>0</v>
      </c>
      <c r="M212" s="45">
        <f t="shared" si="74"/>
        <v>0</v>
      </c>
      <c r="N212" s="72"/>
    </row>
    <row r="213" spans="1:14" s="8" customFormat="1" ht="32.25" customHeight="1" thickBot="1">
      <c r="B213" s="69"/>
      <c r="C213" s="36"/>
      <c r="D213" s="374" t="s">
        <v>337</v>
      </c>
      <c r="E213" s="358"/>
      <c r="F213" s="359">
        <v>34</v>
      </c>
      <c r="G213" s="360">
        <v>27</v>
      </c>
      <c r="H213" s="361">
        <v>1</v>
      </c>
      <c r="I213" s="362"/>
      <c r="J213" s="363">
        <f t="shared" ref="J213" si="76">G213*H213*I213</f>
        <v>0</v>
      </c>
      <c r="K213" s="378"/>
      <c r="L213" s="45">
        <f t="shared" ref="L213" si="77">G213*H213*I213</f>
        <v>0</v>
      </c>
      <c r="M213" s="45">
        <f t="shared" ref="M213" si="78">F213*H213*I213</f>
        <v>0</v>
      </c>
      <c r="N213" s="72"/>
    </row>
    <row r="214" spans="1:14" s="8" customFormat="1" ht="18" customHeight="1" thickBot="1">
      <c r="A214" s="38"/>
      <c r="C214" s="36"/>
      <c r="D214" s="356"/>
      <c r="E214" s="148"/>
      <c r="F214" s="68"/>
      <c r="G214" s="9"/>
      <c r="H214" s="9">
        <f>SUMPRODUCT(H24:H213,I24:I213)</f>
        <v>0</v>
      </c>
      <c r="I214" s="9">
        <f>SUM(I24:I213)</f>
        <v>0</v>
      </c>
      <c r="J214" s="124"/>
      <c r="K214" s="378"/>
      <c r="L214" s="45">
        <f>SUM(L24:L213)</f>
        <v>0</v>
      </c>
      <c r="M214" s="45">
        <f>SUM(M24:M213)</f>
        <v>0</v>
      </c>
      <c r="N214" s="72"/>
    </row>
    <row r="215" spans="1:14" s="8" customFormat="1" ht="19.5" customHeight="1" thickBot="1">
      <c r="C215" s="36"/>
      <c r="D215" s="319" t="s">
        <v>6</v>
      </c>
      <c r="E215" s="109"/>
      <c r="F215" s="400"/>
      <c r="G215" s="400"/>
      <c r="H215" s="56"/>
      <c r="I215" s="335" t="s">
        <v>7</v>
      </c>
      <c r="J215" s="132" t="str">
        <f>IF(H214&gt;=36,0,IF(H214&gt;36,30,IF(H214&gt;24,25,IF(H214&gt;12,20,IF(H214&gt;0,16,IF(H214&lt;4,""))))))</f>
        <v/>
      </c>
      <c r="K215" s="378"/>
      <c r="L215" s="46"/>
      <c r="M215" s="45"/>
      <c r="N215" s="72"/>
    </row>
    <row r="216" spans="1:14" ht="24.75" customHeight="1" thickBot="1">
      <c r="A216" s="8"/>
      <c r="C216" s="36"/>
      <c r="D216" s="320"/>
      <c r="E216" s="321"/>
      <c r="F216" s="322"/>
      <c r="G216" s="322"/>
      <c r="H216" s="323"/>
      <c r="I216" s="336" t="s">
        <v>8</v>
      </c>
      <c r="J216" s="133" t="str">
        <f>IF(I224&lt;&gt;0,H214,"")</f>
        <v/>
      </c>
    </row>
    <row r="217" spans="1:14" ht="36" customHeight="1" thickBot="1">
      <c r="A217" s="8"/>
      <c r="C217" s="36"/>
      <c r="D217" s="324"/>
      <c r="F217" s="322"/>
      <c r="G217" s="322"/>
      <c r="H217" s="325"/>
      <c r="I217" s="334" t="s">
        <v>1</v>
      </c>
      <c r="J217" s="125">
        <f>SUM(J24:J216)</f>
        <v>0</v>
      </c>
    </row>
    <row r="218" spans="1:14" ht="45" customHeight="1" thickBot="1">
      <c r="A218" s="8"/>
      <c r="C218" s="36"/>
      <c r="D218" s="326"/>
      <c r="E218" s="327"/>
      <c r="F218" s="328"/>
      <c r="G218" s="328"/>
      <c r="H218" s="325"/>
      <c r="I218" s="250" t="s">
        <v>9</v>
      </c>
      <c r="J218" s="251">
        <f>M214-L214</f>
        <v>0</v>
      </c>
    </row>
    <row r="219" spans="1:14" ht="96.75" customHeight="1" thickBot="1">
      <c r="A219" s="8"/>
      <c r="C219" s="67"/>
      <c r="D219" s="326"/>
      <c r="E219" s="211"/>
      <c r="F219" s="329"/>
      <c r="G219" s="330"/>
      <c r="H219" s="325"/>
      <c r="I219" s="55"/>
      <c r="J219" s="331"/>
    </row>
    <row r="220" spans="1:14" ht="45" customHeight="1" thickBot="1">
      <c r="A220" s="8"/>
      <c r="C220" s="67"/>
      <c r="D220" s="437" t="s">
        <v>53</v>
      </c>
      <c r="E220" s="438"/>
      <c r="F220" s="329"/>
      <c r="G220" s="330"/>
      <c r="H220" s="325"/>
      <c r="I220" s="325"/>
      <c r="J220" s="332"/>
    </row>
    <row r="221" spans="1:14" ht="6.75" customHeight="1" thickBot="1">
      <c r="D221" s="391" t="s">
        <v>12</v>
      </c>
      <c r="E221" s="392"/>
      <c r="F221" s="392"/>
      <c r="G221" s="393"/>
      <c r="H221" s="252"/>
      <c r="I221" s="253"/>
      <c r="J221" s="254"/>
    </row>
    <row r="222" spans="1:14" ht="23.25" customHeight="1" thickBot="1">
      <c r="D222" s="394"/>
      <c r="E222" s="395"/>
      <c r="F222" s="395"/>
      <c r="G222" s="396"/>
      <c r="H222" s="333"/>
      <c r="I222" s="401" t="s">
        <v>4</v>
      </c>
      <c r="J222" s="402"/>
    </row>
    <row r="223" spans="1:14" ht="18.75" customHeight="1" thickBot="1">
      <c r="D223" s="394"/>
      <c r="E223" s="395"/>
      <c r="F223" s="395"/>
      <c r="G223" s="396"/>
      <c r="H223" s="333"/>
      <c r="I223" s="255" t="s">
        <v>15</v>
      </c>
      <c r="J223" s="256" t="s">
        <v>16</v>
      </c>
    </row>
    <row r="224" spans="1:14" ht="13.5" customHeight="1" thickBot="1">
      <c r="D224" s="394"/>
      <c r="E224" s="395"/>
      <c r="F224" s="395"/>
      <c r="G224" s="396"/>
      <c r="H224" s="333"/>
      <c r="I224" s="257"/>
      <c r="J224" s="258"/>
    </row>
    <row r="225" spans="2:14" ht="34.5" customHeight="1" thickBot="1">
      <c r="D225" s="397"/>
      <c r="E225" s="398"/>
      <c r="F225" s="398"/>
      <c r="G225" s="399"/>
      <c r="H225" s="259"/>
      <c r="I225" s="403" t="s">
        <v>5</v>
      </c>
      <c r="J225" s="404"/>
    </row>
    <row r="226" spans="2:14" s="2" customFormat="1" ht="55.5" customHeight="1" thickBot="1">
      <c r="B226" s="8"/>
      <c r="C226" s="34"/>
      <c r="D226" s="408" t="s">
        <v>92</v>
      </c>
      <c r="E226" s="409"/>
      <c r="F226" s="409"/>
      <c r="G226" s="409"/>
      <c r="H226" s="409"/>
      <c r="I226" s="409"/>
      <c r="J226" s="410"/>
      <c r="K226" s="381"/>
      <c r="L226" s="43"/>
      <c r="M226" s="42"/>
      <c r="N226" s="387"/>
    </row>
    <row r="227" spans="2:14" ht="18.5">
      <c r="D227" s="390" t="s">
        <v>355</v>
      </c>
      <c r="E227" s="390"/>
      <c r="F227" s="390"/>
      <c r="G227" s="390"/>
      <c r="H227" s="390"/>
      <c r="I227" s="390"/>
      <c r="J227" s="390"/>
    </row>
  </sheetData>
  <sheetProtection selectLockedCells="1"/>
  <autoFilter ref="F22:J218" xr:uid="{00000000-0001-0000-0000-000000000000}"/>
  <mergeCells count="15">
    <mergeCell ref="D1:J1"/>
    <mergeCell ref="D226:J226"/>
    <mergeCell ref="D2:J18"/>
    <mergeCell ref="D19:J21"/>
    <mergeCell ref="D117:E117"/>
    <mergeCell ref="D93:E93"/>
    <mergeCell ref="D54:E54"/>
    <mergeCell ref="D71:E71"/>
    <mergeCell ref="D220:E220"/>
    <mergeCell ref="D106:E106"/>
    <mergeCell ref="D227:J227"/>
    <mergeCell ref="D221:G225"/>
    <mergeCell ref="F215:G215"/>
    <mergeCell ref="I222:J222"/>
    <mergeCell ref="I225:J225"/>
  </mergeCells>
  <phoneticPr fontId="3" type="noConversion"/>
  <conditionalFormatting sqref="B72">
    <cfRule type="duplicateValues" dxfId="1" priority="1"/>
  </conditionalFormatting>
  <conditionalFormatting sqref="B74">
    <cfRule type="duplicateValues" dxfId="0" priority="5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fitToHeight="10" orientation="portrait" horizontalDpi="1200" verticalDpi="1200" r:id="rId1"/>
  <headerFooter alignWithMargins="0"/>
  <rowBreaks count="6" manualBreakCount="6">
    <brk id="70" max="16383" man="1"/>
    <brk id="88" max="16383" man="1"/>
    <brk id="131" max="16383" man="1"/>
    <brk id="134" max="16383" man="1"/>
    <brk id="174" max="16383" man="1"/>
    <brk id="2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>Businessobjects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akhalvat</dc:creator>
  <cp:lastModifiedBy>florian michelon</cp:lastModifiedBy>
  <cp:lastPrinted>2023-03-07T10:12:13Z</cp:lastPrinted>
  <dcterms:created xsi:type="dcterms:W3CDTF">2005-11-24T09:48:28Z</dcterms:created>
  <dcterms:modified xsi:type="dcterms:W3CDTF">2023-03-07T10:13:55Z</dcterms:modified>
</cp:coreProperties>
</file>